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0550 農林課\20 農政室\600 中山間直接支払\第６期対策（R7-R11）\R7(6期1年目)\16_実績報告（協定⇒町）\"/>
    </mc:Choice>
  </mc:AlternateContent>
  <xr:revisionPtr revIDLastSave="0" documentId="13_ncr:1_{A4B330C4-3DB1-46EC-96EA-46D13E355AF9}" xr6:coauthVersionLast="36" xr6:coauthVersionMax="36" xr10:uidLastSave="{00000000-0000-0000-0000-000000000000}"/>
  <bookViews>
    <workbookView xWindow="32760" yWindow="32760" windowWidth="21570" windowHeight="7830" tabRatio="597" xr2:uid="{00000000-000D-0000-FFFF-FFFF00000000}"/>
  </bookViews>
  <sheets>
    <sheet name="かがみ" sheetId="12" r:id="rId1"/>
    <sheet name="別紙1_事業報告書" sheetId="14" r:id="rId2"/>
    <sheet name="別紙2_決算書 " sheetId="15" r:id="rId3"/>
    <sheet name="別紙2-1_共同取組内訳" sheetId="16" r:id="rId4"/>
    <sheet name="別紙3_繰越金決算書" sheetId="19" r:id="rId5"/>
    <sheet name="別紙4_積立金決算書" sheetId="20" r:id="rId6"/>
    <sheet name="様式例_作業日誌" sheetId="21" r:id="rId7"/>
  </sheets>
  <definedNames>
    <definedName name="_xlnm.Print_Area" localSheetId="0">かがみ!$A$1:$O$15</definedName>
    <definedName name="_xlnm.Print_Area" localSheetId="1">別紙1_事業報告書!$A$1:$H$79</definedName>
    <definedName name="_xlnm.Print_Area" localSheetId="3">'別紙2-1_共同取組内訳'!$A$1:$R$21</definedName>
    <definedName name="_xlnm.Print_Area" localSheetId="4">別紙3_繰越金決算書!$A$1:$G$21</definedName>
    <definedName name="_xlnm.Print_Area" localSheetId="5">別紙4_積立金決算書!$A$1:$G$22</definedName>
    <definedName name="_xlnm.Print_Area" localSheetId="6">様式例_作業日誌!$A$1:$J$44</definedName>
  </definedNames>
  <calcPr calcId="191029"/>
</workbook>
</file>

<file path=xl/calcChain.xml><?xml version="1.0" encoding="utf-8"?>
<calcChain xmlns="http://schemas.openxmlformats.org/spreadsheetml/2006/main">
  <c r="R6" i="16" l="1"/>
  <c r="R7" i="16"/>
  <c r="R8" i="16"/>
  <c r="R9" i="16"/>
  <c r="R10" i="16"/>
  <c r="R11" i="16"/>
  <c r="D17" i="15" s="1"/>
  <c r="D19" i="15" s="1"/>
  <c r="D38" i="15" s="1"/>
  <c r="Q11" i="16"/>
  <c r="F14" i="19" l="1"/>
  <c r="A2" i="15"/>
  <c r="O11" i="16"/>
  <c r="H25" i="21" l="1"/>
  <c r="H9" i="21"/>
  <c r="G5" i="21"/>
  <c r="A2" i="20" l="1"/>
  <c r="A2" i="19"/>
  <c r="A2" i="14"/>
  <c r="D36" i="15"/>
  <c r="E36" i="15" s="1"/>
  <c r="C36" i="15"/>
  <c r="E31" i="15"/>
  <c r="E32" i="15" s="1"/>
  <c r="E33" i="15" s="1"/>
  <c r="E34" i="15" s="1"/>
  <c r="E35" i="15" s="1"/>
  <c r="F5" i="15" l="1"/>
  <c r="F4" i="15"/>
  <c r="F7" i="19"/>
  <c r="E7" i="19"/>
  <c r="F6" i="19"/>
  <c r="E6" i="19"/>
  <c r="F7" i="20"/>
  <c r="E7" i="20"/>
  <c r="F6" i="20"/>
  <c r="E6" i="20"/>
  <c r="D8" i="19"/>
  <c r="C8" i="19"/>
  <c r="F13" i="19"/>
  <c r="E13" i="19"/>
  <c r="D20" i="19"/>
  <c r="D21" i="19" s="1"/>
  <c r="C20" i="19"/>
  <c r="C21" i="19" s="1"/>
  <c r="F19" i="19"/>
  <c r="E19" i="19"/>
  <c r="F18" i="19"/>
  <c r="E18" i="19"/>
  <c r="F16" i="19"/>
  <c r="E16" i="19"/>
  <c r="F15" i="19"/>
  <c r="E15" i="19"/>
  <c r="E14" i="19"/>
  <c r="E8" i="20" l="1"/>
  <c r="F8" i="20"/>
  <c r="E20" i="19"/>
  <c r="F20" i="19"/>
  <c r="F21" i="19" s="1"/>
  <c r="E8" i="19"/>
  <c r="F8" i="19"/>
  <c r="F20" i="20"/>
  <c r="E20" i="20"/>
  <c r="F18" i="20"/>
  <c r="E18" i="20"/>
  <c r="F14" i="20"/>
  <c r="E14" i="20"/>
  <c r="F13" i="20"/>
  <c r="E13" i="20"/>
  <c r="H1" i="14"/>
  <c r="H5" i="14"/>
  <c r="H4" i="14"/>
  <c r="E21" i="19" l="1"/>
  <c r="D19" i="20"/>
  <c r="D21" i="20" s="1"/>
  <c r="C19" i="20"/>
  <c r="C21" i="20" s="1"/>
  <c r="D8" i="20"/>
  <c r="C8" i="20"/>
  <c r="E22" i="20" l="1"/>
  <c r="F19" i="20"/>
  <c r="E19" i="20"/>
  <c r="P11" i="16"/>
  <c r="N11" i="16"/>
  <c r="M11" i="16"/>
  <c r="L11" i="16"/>
  <c r="K11" i="16"/>
  <c r="J11" i="16"/>
  <c r="I11" i="16"/>
  <c r="H11" i="16"/>
  <c r="G11" i="16"/>
  <c r="F11" i="16"/>
  <c r="E11" i="16"/>
  <c r="D11" i="16"/>
  <c r="C11" i="16"/>
  <c r="D12" i="15"/>
  <c r="E21" i="20" l="1"/>
  <c r="F21" i="20"/>
  <c r="D4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N5" authorId="0" shapeId="0" xr:uid="{425863C4-F74E-4A04-B224-3007FCED1A85}">
      <text>
        <r>
          <rPr>
            <sz val="9"/>
            <color indexed="81"/>
            <rFont val="MS P ゴシック"/>
            <family val="3"/>
            <charset val="128"/>
          </rPr>
          <t>押印は不要です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H4" authorId="0" shapeId="0" xr:uid="{D7554551-C6DD-4182-BBAF-C20F2E4C243C}">
      <text>
        <r>
          <rPr>
            <sz val="9"/>
            <color indexed="81"/>
            <rFont val="MS P ゴシック"/>
            <family val="3"/>
            <charset val="128"/>
          </rPr>
          <t>背景色が設定されているセルは自動入力されます</t>
        </r>
      </text>
    </comment>
    <comment ref="C9" authorId="0" shapeId="0" xr:uid="{A408385A-5315-4607-8768-4FEDD4A0CFA0}">
      <text>
        <r>
          <rPr>
            <sz val="9"/>
            <color indexed="81"/>
            <rFont val="MS P ゴシック"/>
            <family val="3"/>
            <charset val="128"/>
          </rPr>
          <t>実施している取組に○を記入</t>
        </r>
      </text>
    </comment>
    <comment ref="H9" authorId="0" shapeId="0" xr:uid="{CE6C05D8-7113-466B-A4F3-BD6E524EB2ED}">
      <text>
        <r>
          <rPr>
            <sz val="9"/>
            <color indexed="81"/>
            <rFont val="MS P ゴシック"/>
            <family val="3"/>
            <charset val="128"/>
          </rPr>
          <t>実施状況を具体的に記載。
実施を確認するため、必ず活動日誌も記載してください。</t>
        </r>
      </text>
    </comment>
    <comment ref="G21" authorId="0" shapeId="0" xr:uid="{23F35DEC-B19F-4315-9824-B4F84DF211E4}">
      <text>
        <r>
          <rPr>
            <sz val="9"/>
            <color indexed="81"/>
            <rFont val="MS P ゴシック"/>
            <family val="3"/>
            <charset val="128"/>
          </rPr>
          <t xml:space="preserve">活動内容、実施場所や参加人数について具体的に記入してください。
※活動内容の写真は、可能な限り提出してください。
</t>
        </r>
      </text>
    </comment>
    <comment ref="C31" authorId="0" shapeId="0" xr:uid="{EBED25F9-183A-42A4-B750-3911A39059A1}">
      <text>
        <r>
          <rPr>
            <sz val="9"/>
            <color indexed="81"/>
            <rFont val="MS P ゴシック"/>
            <family val="3"/>
            <charset val="128"/>
          </rPr>
          <t>実施している取組に○を記入</t>
        </r>
      </text>
    </comment>
    <comment ref="G31" authorId="0" shapeId="0" xr:uid="{D44DF226-2A49-4D71-A710-6204AA21D3EF}">
      <text>
        <r>
          <rPr>
            <sz val="9"/>
            <color indexed="81"/>
            <rFont val="MS P ゴシック"/>
            <family val="3"/>
            <charset val="128"/>
          </rPr>
          <t xml:space="preserve">具体的な活動内容やどこで実施したか等を記入してください。
※活動内容の写真は、可能な限り提出してください。
</t>
        </r>
      </text>
    </comment>
    <comment ref="G58" authorId="0" shapeId="0" xr:uid="{7BCFBD58-BDBA-44B8-80EA-1A4AAE35907E}">
      <text>
        <r>
          <rPr>
            <sz val="9"/>
            <color indexed="81"/>
            <rFont val="MS P ゴシック"/>
            <family val="3"/>
            <charset val="128"/>
          </rPr>
          <t>ネットワーク化活動計画は作成・提出後も引き続き、見直しがないか総会等において必ず議題にしていただき継続的な話し合いをお願いします。また、資料及び議事録添付をお願いします。</t>
        </r>
      </text>
    </comment>
    <comment ref="C64" authorId="0" shapeId="0" xr:uid="{86263534-FCE2-412D-83F2-7A1738CADDA6}">
      <text>
        <r>
          <rPr>
            <sz val="9"/>
            <color indexed="81"/>
            <rFont val="MS P ゴシック"/>
            <family val="3"/>
            <charset val="128"/>
          </rPr>
          <t>取り組んでいる加算に○を記入</t>
        </r>
      </text>
    </comment>
    <comment ref="D64" authorId="0" shapeId="0" xr:uid="{7F8DFFE1-2487-40E8-8940-326FB537F06F}">
      <text>
        <r>
          <rPr>
            <sz val="9"/>
            <color indexed="81"/>
            <rFont val="MS P ゴシック"/>
            <family val="3"/>
            <charset val="128"/>
          </rPr>
          <t>今年度実施した内容及び、現在の目標達成状況も含めて記載をお願いします。
加算を活用して取り組んだ内容の確認ができる資料（写真、伝票など）もご提出ください。</t>
        </r>
      </text>
    </comment>
    <comment ref="G67" authorId="0" shapeId="0" xr:uid="{150EFA20-8517-4537-8830-50A9A1CE9AE0}">
      <text>
        <r>
          <rPr>
            <sz val="9"/>
            <color indexed="81"/>
            <rFont val="MS P ゴシック"/>
            <family val="3"/>
            <charset val="128"/>
          </rPr>
          <t>※出荷先の分かる販売伝票・ポスターチラシ・写真等で取組み
が分かる書類を提出してください。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D17" authorId="0" shapeId="0" xr:uid="{3436113A-9A56-49A2-AED1-41226E556AAD}">
      <text>
        <r>
          <rPr>
            <sz val="9"/>
            <color indexed="81"/>
            <rFont val="MS P ゴシック"/>
            <family val="3"/>
            <charset val="128"/>
          </rPr>
          <t>別紙2-1共同取組活動費内訳の合計額と一致します</t>
        </r>
      </text>
    </comment>
    <comment ref="D40" authorId="0" shapeId="0" xr:uid="{FA64B141-98A7-4D2F-8680-2E1B89AF6D60}">
      <text>
        <r>
          <rPr>
            <sz val="9"/>
            <color indexed="81"/>
            <rFont val="MS P ゴシック"/>
            <family val="3"/>
            <charset val="128"/>
          </rPr>
          <t>もし積立金で残金が出た場合は、次年度への繰越金に入れてください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A6" authorId="0" shapeId="0" xr:uid="{0DEE3CCD-CA88-4919-92A6-3C46BC3281B2}">
      <text>
        <r>
          <rPr>
            <sz val="9"/>
            <color indexed="81"/>
            <rFont val="MS P ゴシック"/>
            <family val="3"/>
            <charset val="128"/>
          </rPr>
          <t>共同取組活動の経費区分に合わせて、支出内容を振り分けて下さい</t>
        </r>
      </text>
    </comment>
    <comment ref="C6" authorId="0" shapeId="0" xr:uid="{C0C1DD0F-1651-47EF-A6FC-4FE3086D8039}">
      <text>
        <r>
          <rPr>
            <sz val="9"/>
            <color indexed="81"/>
            <rFont val="MS P ゴシック"/>
            <family val="3"/>
            <charset val="128"/>
          </rPr>
          <t>役員報酬</t>
        </r>
      </text>
    </comment>
    <comment ref="D7" authorId="0" shapeId="0" xr:uid="{7040A722-8A7F-4829-BEE1-984C7C70BB99}">
      <text>
        <r>
          <rPr>
            <sz val="9"/>
            <color indexed="81"/>
            <rFont val="MS P ゴシック"/>
            <family val="3"/>
            <charset val="128"/>
          </rPr>
          <t>例：研修旅費</t>
        </r>
      </text>
    </comment>
    <comment ref="I7" authorId="0" shapeId="0" xr:uid="{C12B3F3F-8CEA-437A-80B1-E0AC2427156F}">
      <text>
        <r>
          <rPr>
            <sz val="9"/>
            <color indexed="81"/>
            <rFont val="MS P ゴシック"/>
            <family val="3"/>
            <charset val="128"/>
          </rPr>
          <t>柵購入費等</t>
        </r>
      </text>
    </comment>
    <comment ref="K7" authorId="0" shapeId="0" xr:uid="{58FC3777-0CE1-43FC-8C6F-15B75A2A42F9}">
      <text>
        <r>
          <rPr>
            <sz val="9"/>
            <color indexed="81"/>
            <rFont val="MS P ゴシック"/>
            <family val="3"/>
            <charset val="128"/>
          </rPr>
          <t>共用倉庫整備等</t>
        </r>
      </text>
    </comment>
    <comment ref="L7" authorId="0" shapeId="0" xr:uid="{2564EED4-92E3-4A6A-9178-436B1720D3B1}">
      <text>
        <r>
          <rPr>
            <sz val="9"/>
            <color indexed="81"/>
            <rFont val="MS P ゴシック"/>
            <family val="3"/>
            <charset val="128"/>
          </rPr>
          <t>各種活動費用</t>
        </r>
      </text>
    </comment>
    <comment ref="E8" authorId="0" shapeId="0" xr:uid="{3917323F-08AE-4A86-8385-2921F8BDFE1D}">
      <text>
        <r>
          <rPr>
            <sz val="9"/>
            <color indexed="81"/>
            <rFont val="MS P ゴシック"/>
            <family val="3"/>
            <charset val="128"/>
          </rPr>
          <t>例：水路修繕等</t>
        </r>
      </text>
    </comment>
    <comment ref="F8" authorId="0" shapeId="0" xr:uid="{E7642803-89C4-449A-9006-4F4711CC8F2E}">
      <text>
        <r>
          <rPr>
            <sz val="9"/>
            <color indexed="81"/>
            <rFont val="MS P ゴシック"/>
            <family val="3"/>
            <charset val="128"/>
          </rPr>
          <t>左の内、補修等整備費</t>
        </r>
      </text>
    </comment>
    <comment ref="G8" authorId="0" shapeId="0" xr:uid="{5B6EE4D4-F66A-42CB-89AB-F3826585FD42}">
      <text>
        <r>
          <rPr>
            <sz val="9"/>
            <color indexed="81"/>
            <rFont val="MS P ゴシック"/>
            <family val="3"/>
            <charset val="128"/>
          </rPr>
          <t>例：災害復旧等</t>
        </r>
      </text>
    </comment>
    <comment ref="H8" authorId="0" shapeId="0" xr:uid="{E365F8FF-CB49-421A-9035-72ABC3640754}">
      <text>
        <r>
          <rPr>
            <sz val="9"/>
            <color indexed="81"/>
            <rFont val="MS P ゴシック"/>
            <family val="3"/>
            <charset val="128"/>
          </rPr>
          <t>左の内、補修等整備費</t>
        </r>
      </text>
    </comment>
    <comment ref="E9" authorId="0" shapeId="0" xr:uid="{44EC86EA-1F4A-41D9-8BA4-4821D79CD55D}">
      <text>
        <r>
          <rPr>
            <sz val="9"/>
            <color indexed="81"/>
            <rFont val="MS P ゴシック"/>
            <family val="3"/>
            <charset val="128"/>
          </rPr>
          <t>例：水路管理料、出役手当等</t>
        </r>
      </text>
    </comment>
    <comment ref="G9" authorId="0" shapeId="0" xr:uid="{FA76BAE0-A043-4EBB-B471-9023F25751A4}">
      <text>
        <r>
          <rPr>
            <sz val="9"/>
            <color indexed="81"/>
            <rFont val="MS P ゴシック"/>
            <family val="3"/>
            <charset val="128"/>
          </rPr>
          <t>例：草刈り出役手当等</t>
        </r>
      </text>
    </comment>
    <comment ref="I9" authorId="0" shapeId="0" xr:uid="{C2976DC5-1520-4024-A2F6-F69A3DE1FE8C}">
      <text>
        <r>
          <rPr>
            <sz val="9"/>
            <color indexed="81"/>
            <rFont val="MS P ゴシック"/>
            <family val="3"/>
            <charset val="128"/>
          </rPr>
          <t>柵設置作業出役手当等</t>
        </r>
      </text>
    </comment>
    <comment ref="A10" authorId="0" shapeId="0" xr:uid="{0A7CE83C-C4F0-4373-8ECE-98CC2A1ADBF1}">
      <text>
        <r>
          <rPr>
            <sz val="9"/>
            <color indexed="81"/>
            <rFont val="MS P ゴシック"/>
            <family val="3"/>
            <charset val="128"/>
          </rPr>
          <t>その他に挙げる項目について括弧内に記載</t>
        </r>
      </text>
    </comment>
    <comment ref="P10" authorId="0" shapeId="0" xr:uid="{CF33AC5C-F35C-4A73-84BD-F315657CAA7B}">
      <text>
        <r>
          <rPr>
            <sz val="9"/>
            <color indexed="81"/>
            <rFont val="MS P ゴシック"/>
            <family val="3"/>
            <charset val="128"/>
          </rPr>
          <t>事務費等</t>
        </r>
      </text>
    </comment>
    <comment ref="R11" authorId="0" shapeId="0" xr:uid="{5C8BC658-DF5C-407B-B63F-7D2CC2DA853F}">
      <text>
        <r>
          <rPr>
            <b/>
            <sz val="9"/>
            <color indexed="81"/>
            <rFont val="MS P ゴシック"/>
            <family val="3"/>
            <charset val="128"/>
          </rPr>
          <t>合計額は別紙2決算書の「2.支出の部」共同取組活動費決算額と一致します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A2" authorId="0" shapeId="0" xr:uid="{272AF3C6-AF65-419E-AE2A-4691C166B696}">
      <text>
        <r>
          <rPr>
            <b/>
            <sz val="9"/>
            <color indexed="81"/>
            <rFont val="MS P ゴシック"/>
            <family val="3"/>
            <charset val="128"/>
          </rPr>
          <t>※令和6年度から令和7年度への繰越金についての収支決算書です。</t>
        </r>
      </text>
    </comment>
    <comment ref="D8" authorId="0" shapeId="0" xr:uid="{CF2C6680-EAC6-4248-9E04-6AF0ED8183D6}">
      <text>
        <r>
          <rPr>
            <sz val="9"/>
            <color indexed="81"/>
            <rFont val="MS P ゴシック"/>
            <family val="3"/>
            <charset val="128"/>
          </rPr>
          <t>収入と支出は同額になります。</t>
        </r>
      </text>
    </comment>
    <comment ref="D21" authorId="0" shapeId="0" xr:uid="{59AC5C81-35C2-4326-A366-0FC3098343FE}">
      <text>
        <r>
          <rPr>
            <sz val="9"/>
            <color indexed="81"/>
            <rFont val="MS P ゴシック"/>
            <family val="3"/>
            <charset val="128"/>
          </rPr>
          <t>収入と支出は同額になります。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G13" authorId="0" shapeId="0" xr:uid="{5816580B-04F7-4323-9CDD-B021FBCA0AF2}">
      <text>
        <r>
          <rPr>
            <sz val="9"/>
            <color indexed="81"/>
            <rFont val="MS P ゴシック"/>
            <family val="3"/>
            <charset val="128"/>
          </rPr>
          <t>※50万円以上の機械等を購入された場合は、別途管理台帳・管理規程・利用簿の作成が必要です。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山田 祐志</author>
  </authors>
  <commentList>
    <comment ref="B2" authorId="0" shapeId="0" xr:uid="{77AACBEE-5E33-4015-A3C8-2C896434F6EF}">
      <text>
        <r>
          <rPr>
            <sz val="9"/>
            <color indexed="81"/>
            <rFont val="MS P ゴシック"/>
            <family val="3"/>
            <charset val="128"/>
          </rPr>
          <t>この様式は参考例です
同様の内容が記載されていれば自由な様式で構いません</t>
        </r>
      </text>
    </comment>
    <comment ref="B27" authorId="0" shapeId="0" xr:uid="{50569756-7248-43D7-A3CD-9A7348BB6C48}">
      <text>
        <r>
          <rPr>
            <sz val="9"/>
            <color indexed="81"/>
            <rFont val="MS P ゴシック"/>
            <family val="3"/>
            <charset val="128"/>
          </rPr>
          <t>写真は活動の根拠となる大変重要な書類ですので、活動の際、必ず写真を撮り、根拠資料として保管しておいてください。
提出は任意ですが、できれば提出をお願いします。</t>
        </r>
      </text>
    </comment>
  </commentList>
</comments>
</file>

<file path=xl/sharedStrings.xml><?xml version="1.0" encoding="utf-8"?>
<sst xmlns="http://schemas.openxmlformats.org/spreadsheetml/2006/main" count="306" uniqueCount="233">
  <si>
    <t>日南町長　中村　英明　様</t>
  </si>
  <si>
    <t>住　所</t>
  </si>
  <si>
    <t xml:space="preserve">集落協定　代表　  </t>
  </si>
  <si>
    <t>第２　協定の対象となる農用地の範囲</t>
  </si>
  <si>
    <t>１　所在地等</t>
  </si>
  <si>
    <t>（単位：人、組織）</t>
  </si>
  <si>
    <t>協定参加者</t>
  </si>
  <si>
    <t>農業者</t>
  </si>
  <si>
    <t>法人</t>
  </si>
  <si>
    <t>農業生産組織</t>
  </si>
  <si>
    <t>水利組合</t>
  </si>
  <si>
    <t>非農業者</t>
  </si>
  <si>
    <t>その他</t>
  </si>
  <si>
    <t>うち交付農用地を持たない農業者</t>
  </si>
  <si>
    <t>農業生産法人</t>
  </si>
  <si>
    <t>特定農業法人</t>
  </si>
  <si>
    <t>その他
法人</t>
  </si>
  <si>
    <t>機械
施設共同
利用組織</t>
  </si>
  <si>
    <t>農作業受委託組織</t>
  </si>
  <si>
    <t>栽培協定</t>
  </si>
  <si>
    <t>その他の組織</t>
  </si>
  <si>
    <t>日南　太郎</t>
    <rPh sb="0" eb="2">
      <t>ニチナン</t>
    </rPh>
    <rPh sb="3" eb="5">
      <t>タロウ</t>
    </rPh>
    <phoneticPr fontId="2"/>
  </si>
  <si>
    <t>別紙　１</t>
  </si>
  <si>
    <t>1．農業生産活動等として取り組むべき事項(共通必須事項)</t>
  </si>
  <si>
    <t>（１）農用地に関する事項</t>
  </si>
  <si>
    <t>該当</t>
  </si>
  <si>
    <t>具体的に取り組む行為</t>
  </si>
  <si>
    <t>実施状況</t>
  </si>
  <si>
    <t>①耕作放棄されそうな農用地については、集落内外の担い手農家や第3セクター等による利用権の設定等や農作業の委託を行う。</t>
  </si>
  <si>
    <t>②既荒廃農地を協定農用地に含める場合には、荒廃農地の復旧、畜産的利用又は林地化を行う。</t>
    <rPh sb="2" eb="4">
      <t>コウハイ</t>
    </rPh>
    <rPh sb="4" eb="6">
      <t>ノウチ</t>
    </rPh>
    <rPh sb="21" eb="23">
      <t>コウハイ</t>
    </rPh>
    <rPh sb="23" eb="25">
      <t>ノウチ</t>
    </rPh>
    <rPh sb="26" eb="28">
      <t>フッキュウ</t>
    </rPh>
    <rPh sb="29" eb="31">
      <t>チクサン</t>
    </rPh>
    <rPh sb="31" eb="32">
      <t>テキ</t>
    </rPh>
    <rPh sb="32" eb="34">
      <t>リヨウ</t>
    </rPh>
    <rPh sb="34" eb="35">
      <t>マタ</t>
    </rPh>
    <rPh sb="36" eb="38">
      <t>リンチ</t>
    </rPh>
    <rPh sb="38" eb="39">
      <t>カ</t>
    </rPh>
    <rPh sb="40" eb="41">
      <t>オコナ</t>
    </rPh>
    <phoneticPr fontId="6"/>
  </si>
  <si>
    <t>③既荒廃農地を協定農用地に含めない場合には、協定農用地に悪影響を与えないよう草刈り、防虫対策等の保全管理を行う。</t>
    <rPh sb="2" eb="4">
      <t>コウハイ</t>
    </rPh>
    <rPh sb="4" eb="6">
      <t>ノウチ</t>
    </rPh>
    <phoneticPr fontId="6"/>
  </si>
  <si>
    <t>④農地法面の崩壊を未然に防止するため、集落内の担い手を中心に定期的な点検を行う。</t>
  </si>
  <si>
    <t>⑤協定農用地への柵、ネットの設置等により鳥獣害防止対策を行う。</t>
  </si>
  <si>
    <t>⑥限界的農地については、林地化等（そのための買い上げを含む。）
を行う。</t>
    <rPh sb="22" eb="23">
      <t>カ</t>
    </rPh>
    <rPh sb="24" eb="25">
      <t>ア</t>
    </rPh>
    <rPh sb="27" eb="28">
      <t>フク</t>
    </rPh>
    <phoneticPr fontId="6"/>
  </si>
  <si>
    <t>⑦作業道の設置、排水改良等簡易な基盤整備を行う。</t>
  </si>
  <si>
    <t>⑧　協定農用地における農業生産活動が維持されるよう担い手（認定農業者、これに準ずるものとして市町村長が認定した者、第３セクター、特定農業法人、農業協同組合、生産組織等）を確保する。</t>
  </si>
  <si>
    <t>⑨　集落の新たな雇用創出や地域経済の活性化に資する地場農産物の加工・販売を行う。</t>
  </si>
  <si>
    <t>⑩その他(土地改良事業、災害復旧及び地目変換(田から畑等へ)等)</t>
    <rPh sb="5" eb="7">
      <t>トチ</t>
    </rPh>
    <rPh sb="7" eb="9">
      <t>カイリョウ</t>
    </rPh>
    <rPh sb="9" eb="11">
      <t>ジギョウ</t>
    </rPh>
    <rPh sb="12" eb="14">
      <t>サイガイ</t>
    </rPh>
    <rPh sb="14" eb="16">
      <t>フッキュウ</t>
    </rPh>
    <rPh sb="16" eb="17">
      <t>オヨ</t>
    </rPh>
    <rPh sb="18" eb="20">
      <t>チモク</t>
    </rPh>
    <rPh sb="20" eb="22">
      <t>ヘンカン</t>
    </rPh>
    <rPh sb="23" eb="24">
      <t>タ</t>
    </rPh>
    <rPh sb="26" eb="27">
      <t>ハタケ</t>
    </rPh>
    <rPh sb="27" eb="28">
      <t>トウ</t>
    </rPh>
    <rPh sb="30" eb="31">
      <t>トウ</t>
    </rPh>
    <phoneticPr fontId="6"/>
  </si>
  <si>
    <t>（２）水路・農道等の管理</t>
  </si>
  <si>
    <t>共同作業実施日</t>
  </si>
  <si>
    <t>作業内容</t>
  </si>
  <si>
    <t>備考　(農家・非農家等参加者の別、参加人数等)</t>
  </si>
  <si>
    <t>（３）多面的機能を増進する活動</t>
  </si>
  <si>
    <t>実施状況　(実施日、実施場所、参加者数等具体的に記載)</t>
  </si>
  <si>
    <t>①農地と一体となった周辺林地の下草刈り等を行う。</t>
    <rPh sb="1" eb="3">
      <t>ノウチ</t>
    </rPh>
    <rPh sb="4" eb="6">
      <t>イッタイ</t>
    </rPh>
    <rPh sb="10" eb="12">
      <t>シュウヘン</t>
    </rPh>
    <rPh sb="12" eb="14">
      <t>リンチ</t>
    </rPh>
    <rPh sb="15" eb="17">
      <t>シタクサ</t>
    </rPh>
    <rPh sb="17" eb="18">
      <t>カ</t>
    </rPh>
    <rPh sb="19" eb="20">
      <t>トウ</t>
    </rPh>
    <rPh sb="21" eb="22">
      <t>オコナ</t>
    </rPh>
    <phoneticPr fontId="6"/>
  </si>
  <si>
    <t>②棚田オーナー制度の実施、市民農園・体験農園の開設・運営を行う。</t>
    <rPh sb="1" eb="3">
      <t>タナダ</t>
    </rPh>
    <rPh sb="7" eb="9">
      <t>セイド</t>
    </rPh>
    <rPh sb="10" eb="12">
      <t>ジッシ</t>
    </rPh>
    <rPh sb="13" eb="15">
      <t>シミン</t>
    </rPh>
    <rPh sb="15" eb="17">
      <t>ノウエン</t>
    </rPh>
    <rPh sb="18" eb="20">
      <t>タイケン</t>
    </rPh>
    <rPh sb="20" eb="22">
      <t>ノウエン</t>
    </rPh>
    <rPh sb="23" eb="25">
      <t>カイセツ</t>
    </rPh>
    <rPh sb="26" eb="28">
      <t>ウンエイ</t>
    </rPh>
    <rPh sb="29" eb="30">
      <t>オコナ</t>
    </rPh>
    <phoneticPr fontId="6"/>
  </si>
  <si>
    <t>③景観作物を作付ける</t>
    <rPh sb="1" eb="3">
      <t>ケイカン</t>
    </rPh>
    <rPh sb="3" eb="5">
      <t>サクモツ</t>
    </rPh>
    <rPh sb="6" eb="8">
      <t>サクツ</t>
    </rPh>
    <phoneticPr fontId="6"/>
  </si>
  <si>
    <t>④土壌流亡に配慮した営農を行う（等高線栽培、根の張る植物を畝間に植栽）。</t>
    <rPh sb="1" eb="3">
      <t>ドジョウ</t>
    </rPh>
    <rPh sb="3" eb="4">
      <t>リュウ</t>
    </rPh>
    <rPh sb="4" eb="5">
      <t>ボウ</t>
    </rPh>
    <rPh sb="6" eb="8">
      <t>ハイリョ</t>
    </rPh>
    <rPh sb="10" eb="12">
      <t>エイノウ</t>
    </rPh>
    <rPh sb="13" eb="14">
      <t>オコナ</t>
    </rPh>
    <rPh sb="16" eb="19">
      <t>トウコウセン</t>
    </rPh>
    <rPh sb="19" eb="21">
      <t>サイバイ</t>
    </rPh>
    <rPh sb="22" eb="23">
      <t>ネ</t>
    </rPh>
    <rPh sb="24" eb="25">
      <t>ハ</t>
    </rPh>
    <rPh sb="26" eb="28">
      <t>ショクブツ</t>
    </rPh>
    <rPh sb="29" eb="30">
      <t>ウネ</t>
    </rPh>
    <rPh sb="30" eb="31">
      <t>カン</t>
    </rPh>
    <rPh sb="32" eb="34">
      <t>ショクサイ</t>
    </rPh>
    <phoneticPr fontId="6"/>
  </si>
  <si>
    <t>⑤体験民宿を実施する（グリーン・ツーリズム）。</t>
    <rPh sb="1" eb="3">
      <t>タイケン</t>
    </rPh>
    <rPh sb="3" eb="5">
      <t>ミンシュク</t>
    </rPh>
    <rPh sb="6" eb="8">
      <t>ジッシ</t>
    </rPh>
    <phoneticPr fontId="6"/>
  </si>
  <si>
    <t>⑥魚類・昆虫類の保護を行う（ビオトープの確保）。</t>
    <rPh sb="1" eb="3">
      <t>ギョルイ</t>
    </rPh>
    <rPh sb="4" eb="7">
      <t>コンチュウルイ</t>
    </rPh>
    <rPh sb="8" eb="10">
      <t>ホゴ</t>
    </rPh>
    <rPh sb="11" eb="12">
      <t>オコナ</t>
    </rPh>
    <rPh sb="20" eb="22">
      <t>カクホ</t>
    </rPh>
    <phoneticPr fontId="6"/>
  </si>
  <si>
    <t>⑦冬期の湛水化、不作付地での水張り等の鳥類の餌場の確保を図る。</t>
    <rPh sb="1" eb="3">
      <t>トウキ</t>
    </rPh>
    <rPh sb="4" eb="6">
      <t>タンスイ</t>
    </rPh>
    <rPh sb="6" eb="7">
      <t>カ</t>
    </rPh>
    <rPh sb="8" eb="9">
      <t>フ</t>
    </rPh>
    <rPh sb="9" eb="11">
      <t>サクツ</t>
    </rPh>
    <rPh sb="11" eb="12">
      <t>チ</t>
    </rPh>
    <rPh sb="14" eb="16">
      <t>ミズバ</t>
    </rPh>
    <rPh sb="17" eb="18">
      <t>トウ</t>
    </rPh>
    <rPh sb="19" eb="21">
      <t>チョウルイ</t>
    </rPh>
    <rPh sb="22" eb="24">
      <t>エサバ</t>
    </rPh>
    <rPh sb="25" eb="27">
      <t>カクホ</t>
    </rPh>
    <rPh sb="28" eb="29">
      <t>ハカ</t>
    </rPh>
    <phoneticPr fontId="6"/>
  </si>
  <si>
    <t>⑧粗放的畜産を行う。</t>
    <rPh sb="1" eb="4">
      <t>ソホウテキ</t>
    </rPh>
    <rPh sb="4" eb="6">
      <t>チクサン</t>
    </rPh>
    <rPh sb="7" eb="8">
      <t>オコナ</t>
    </rPh>
    <phoneticPr fontId="6"/>
  </si>
  <si>
    <t>⑨堆きゅう肥の施肥、拮抗植物の利用、アイガモ・鯉の利用、輪作の徹底、緑肥作物の作付等を行う。</t>
    <rPh sb="1" eb="2">
      <t>タイ</t>
    </rPh>
    <rPh sb="5" eb="6">
      <t>ヒ</t>
    </rPh>
    <rPh sb="7" eb="9">
      <t>セヒ</t>
    </rPh>
    <rPh sb="10" eb="12">
      <t>キッコウ</t>
    </rPh>
    <rPh sb="12" eb="14">
      <t>ショクブツ</t>
    </rPh>
    <rPh sb="15" eb="17">
      <t>リヨウ</t>
    </rPh>
    <rPh sb="23" eb="24">
      <t>コイ</t>
    </rPh>
    <rPh sb="25" eb="27">
      <t>リヨウ</t>
    </rPh>
    <rPh sb="28" eb="30">
      <t>リンサク</t>
    </rPh>
    <rPh sb="31" eb="33">
      <t>テッテイ</t>
    </rPh>
    <rPh sb="34" eb="36">
      <t>リョクヒ</t>
    </rPh>
    <rPh sb="36" eb="38">
      <t>サクモツ</t>
    </rPh>
    <rPh sb="39" eb="41">
      <t>サクツケ</t>
    </rPh>
    <rPh sb="41" eb="42">
      <t>トウ</t>
    </rPh>
    <rPh sb="43" eb="44">
      <t>オコナ</t>
    </rPh>
    <phoneticPr fontId="6"/>
  </si>
  <si>
    <t>⑩その他（　　　　　　　　　　　　　　　　　　）</t>
    <phoneticPr fontId="6"/>
  </si>
  <si>
    <t>3．農業生産活動等の整備として取り組むべき事項(体制整備単価交付必須事項)</t>
  </si>
  <si>
    <t>（１）農用地等保全体制整備（必須要件）</t>
  </si>
  <si>
    <t>項　　　　　　　　目</t>
  </si>
  <si>
    <t>作成状況　(実施日、実施場所、内容等具体的に記載)</t>
    <rPh sb="0" eb="2">
      <t>サクセイ</t>
    </rPh>
    <rPh sb="6" eb="9">
      <t>ジッシビ</t>
    </rPh>
    <phoneticPr fontId="6"/>
  </si>
  <si>
    <t>４．加算措置適用のために取り組むべき事項</t>
  </si>
  <si>
    <t>実施状況(具体的に記載)</t>
  </si>
  <si>
    <t>①棚田地域振興活動加算</t>
    <rPh sb="1" eb="3">
      <t>タナダ</t>
    </rPh>
    <rPh sb="3" eb="5">
      <t>チイキ</t>
    </rPh>
    <rPh sb="5" eb="7">
      <t>シンコウ</t>
    </rPh>
    <rPh sb="7" eb="9">
      <t>カツドウ</t>
    </rPh>
    <rPh sb="9" eb="11">
      <t>カサン</t>
    </rPh>
    <phoneticPr fontId="6"/>
  </si>
  <si>
    <t>②超急傾斜農地保全管理加算</t>
    <rPh sb="1" eb="2">
      <t>チョウ</t>
    </rPh>
    <rPh sb="2" eb="5">
      <t>キュウケイシャ</t>
    </rPh>
    <rPh sb="5" eb="7">
      <t>ノウチ</t>
    </rPh>
    <rPh sb="7" eb="9">
      <t>ホゼン</t>
    </rPh>
    <rPh sb="9" eb="11">
      <t>カンリ</t>
    </rPh>
    <rPh sb="11" eb="13">
      <t>カサン</t>
    </rPh>
    <phoneticPr fontId="6"/>
  </si>
  <si>
    <t>【超急傾斜農地の保全】</t>
  </si>
  <si>
    <t>【農作物の販売促進等】</t>
  </si>
  <si>
    <t>【新たな人材の確保に関する取組】</t>
    <rPh sb="1" eb="2">
      <t>アラ</t>
    </rPh>
    <rPh sb="4" eb="6">
      <t>ジンザイ</t>
    </rPh>
    <rPh sb="7" eb="9">
      <t>カクホ</t>
    </rPh>
    <rPh sb="10" eb="11">
      <t>カン</t>
    </rPh>
    <rPh sb="13" eb="15">
      <t>トリクミ</t>
    </rPh>
    <phoneticPr fontId="6"/>
  </si>
  <si>
    <t>【集落機能を強化する取組】</t>
    <rPh sb="1" eb="3">
      <t>シュウラク</t>
    </rPh>
    <rPh sb="3" eb="5">
      <t>キノウ</t>
    </rPh>
    <rPh sb="6" eb="8">
      <t>キョウカ</t>
    </rPh>
    <rPh sb="10" eb="12">
      <t>トリクミ</t>
    </rPh>
    <phoneticPr fontId="6"/>
  </si>
  <si>
    <t>集落協定名</t>
  </si>
  <si>
    <t>１．収入の部</t>
  </si>
  <si>
    <t>代表者名</t>
  </si>
  <si>
    <t>項目</t>
  </si>
  <si>
    <t>決算額</t>
  </si>
  <si>
    <t>備考</t>
  </si>
  <si>
    <t>交付金</t>
  </si>
  <si>
    <t>前年度繰越金</t>
  </si>
  <si>
    <t>預金利息</t>
  </si>
  <si>
    <t>合計</t>
  </si>
  <si>
    <t>２．支出の部</t>
  </si>
  <si>
    <t>個人配分</t>
  </si>
  <si>
    <t>共同取組活動分</t>
  </si>
  <si>
    <t>別紙のとおり</t>
  </si>
  <si>
    <t>※積立される場合は、協定書に積立の具体的な目的
及び取り崩しの計画の記入があるか確認してください。
(記入がなければ要記入）</t>
  </si>
  <si>
    <t>３．積立の部</t>
  </si>
  <si>
    <t>通帳残高</t>
  </si>
  <si>
    <t>※通帳を確認してください。</t>
  </si>
  <si>
    <t>次年度への繰越金</t>
  </si>
  <si>
    <t>（単位：円）</t>
  </si>
  <si>
    <t>1
役員報酬</t>
  </si>
  <si>
    <t>2
研修会等費</t>
  </si>
  <si>
    <t>3
道・水路管理費</t>
  </si>
  <si>
    <t>5
農地管理費</t>
  </si>
  <si>
    <t>7
鳥獣被害防止対策費</t>
  </si>
  <si>
    <t>8
共同利用機械購入等費</t>
  </si>
  <si>
    <t>9
共同利用施設整備等費</t>
  </si>
  <si>
    <t>10
多面的機能増進活動費</t>
  </si>
  <si>
    <t>11
土地利用調整関係費</t>
  </si>
  <si>
    <t>12
法人設立関係費</t>
  </si>
  <si>
    <t>計(A)</t>
  </si>
  <si>
    <t>4
うち道・水路整備費</t>
  </si>
  <si>
    <t>6
うち農地整備費</t>
  </si>
  <si>
    <t>①集落の各担当者の活動に対する経費</t>
  </si>
  <si>
    <t>②農業生産活動等の体制整備に向けた活動等の集落マスタープランの将来像を実現するための活動に対する経費</t>
  </si>
  <si>
    <t>③水路、農道等の維持・管理等集落の共同取組活動に要する経費</t>
  </si>
  <si>
    <t>④集落協定に基づき農用地の維持・管理活動を行う者に対する経費</t>
  </si>
  <si>
    <t>【添付資料】</t>
  </si>
  <si>
    <t>１）金銭出納簿</t>
  </si>
  <si>
    <t>２）領収書の写し（領収書の写し右上に共同取組活動分内訳の表中①～⑤又は｢その他｣のいずれに該当する支払であるかを記載すること）</t>
  </si>
  <si>
    <t>３）通帳の写し</t>
  </si>
  <si>
    <t>　　下記のものを添付してください。</t>
  </si>
  <si>
    <t>　　・共有資産管理台帳</t>
  </si>
  <si>
    <t>　　・機械等利用管理規定</t>
  </si>
  <si>
    <t>　　・機械等利用簿</t>
  </si>
  <si>
    <t>共同取組活動分内訳</t>
    <phoneticPr fontId="2"/>
  </si>
  <si>
    <t xml:space="preserve">  ※第五期対策で取得価格が50万円以上の共有資産等を購入した場合</t>
    <rPh sb="4" eb="5">
      <t>ゴ</t>
    </rPh>
    <phoneticPr fontId="2"/>
  </si>
  <si>
    <t xml:space="preserve"> (単位：円)</t>
  </si>
  <si>
    <t>区　　　　　　分</t>
  </si>
  <si>
    <t>予算額</t>
  </si>
  <si>
    <t>比較増減</t>
  </si>
  <si>
    <t>備　　考</t>
  </si>
  <si>
    <t>増</t>
  </si>
  <si>
    <t>減</t>
  </si>
  <si>
    <t>繰　　越　　金</t>
  </si>
  <si>
    <t>その他　(　利子等　)</t>
  </si>
  <si>
    <t>合　　　　　計</t>
  </si>
  <si>
    <t>交付金使途の
内容（項目）</t>
  </si>
  <si>
    <t>共　同　取　組　活　動</t>
  </si>
  <si>
    <t>共同機械
　・購入に係る経費
　・修繕等維持管理費</t>
  </si>
  <si>
    <t>農道・水路等
　・補修等維持管理費
　・改良・整備</t>
  </si>
  <si>
    <t>共同利用施設
　・修繕、維持管理費
　・建築</t>
  </si>
  <si>
    <t>災害復旧費</t>
  </si>
  <si>
    <t>イベント等</t>
  </si>
  <si>
    <t>(小　　　　計)</t>
  </si>
  <si>
    <t>合　　　　計</t>
  </si>
  <si>
    <t>別紙　２</t>
    <phoneticPr fontId="2"/>
  </si>
  <si>
    <t>別紙　２－１</t>
    <phoneticPr fontId="2"/>
  </si>
  <si>
    <t>別紙　３</t>
    <phoneticPr fontId="2"/>
  </si>
  <si>
    <t>積　　立　　金</t>
  </si>
  <si>
    <t>日南町霞000</t>
    <rPh sb="0" eb="3">
      <t>ニチナンチョウ</t>
    </rPh>
    <rPh sb="3" eb="4">
      <t>カスミ</t>
    </rPh>
    <phoneticPr fontId="2"/>
  </si>
  <si>
    <t>日南A</t>
    <rPh sb="0" eb="2">
      <t>ニチナン</t>
    </rPh>
    <phoneticPr fontId="2"/>
  </si>
  <si>
    <t>認定農業者へ利用権設定1,200㎡</t>
  </si>
  <si>
    <t>4/15（10人）　8/20（12人）　耕作放棄地の田の畦畔の草刈作業を行った。</t>
  </si>
  <si>
    <t>4/6（5人）　8/17（10人）　法面点検を行った。</t>
  </si>
  <si>
    <t>5/1～5/2（10人）　いのしし策設置　L＝300ｍ</t>
  </si>
  <si>
    <t>認定農業者○○○○</t>
  </si>
  <si>
    <t>○</t>
  </si>
  <si>
    <t>○</t>
    <phoneticPr fontId="2"/>
  </si>
  <si>
    <t>水路、農道の草刈</t>
  </si>
  <si>
    <t>農道補修</t>
  </si>
  <si>
    <t>農道草刈</t>
  </si>
  <si>
    <t>○○地区　参加者：農家10名　非農家１名</t>
    <rPh sb="2" eb="4">
      <t>チク</t>
    </rPh>
    <phoneticPr fontId="2"/>
  </si>
  <si>
    <t>○○農道の路面補修　長さ10m　参加者：農家5名</t>
    <rPh sb="10" eb="11">
      <t>ナガ</t>
    </rPh>
    <phoneticPr fontId="2"/>
  </si>
  <si>
    <t>○○地区　参加者：農家10名　非農家2名</t>
    <rPh sb="2" eb="4">
      <t>チク</t>
    </rPh>
    <phoneticPr fontId="2"/>
  </si>
  <si>
    <t>8/17　○○団地周辺林地の下草刈り。　参加者10名</t>
  </si>
  <si>
    <t>11/3　○○水路沿いにスイセン50本植栽。参加者20名</t>
  </si>
  <si>
    <t>4/5　施肥　○○111番地、222番地、333番地　計４t</t>
    <rPh sb="27" eb="28">
      <t>ケイ</t>
    </rPh>
    <phoneticPr fontId="2"/>
  </si>
  <si>
    <t>鳥獣被害防止のため、（イノシシ）、協定の農用地周縁部に設置されているワイヤーメッシュの点検、草刈り、破損箇所の補修を行った。</t>
    <phoneticPr fontId="2"/>
  </si>
  <si>
    <t>日南町の道の駅「日野川の郷」に米の販売を行い、新たな販路拡大を図った。またポスター、チラシを作成し、協定地で収穫されたことをＰＲした。</t>
    <phoneticPr fontId="2"/>
  </si>
  <si>
    <t>ドローン購入</t>
    <rPh sb="4" eb="6">
      <t>コウニュウ</t>
    </rPh>
    <phoneticPr fontId="2"/>
  </si>
  <si>
    <t>⑤その他（　事務費　）</t>
    <rPh sb="6" eb="9">
      <t>ジムヒ</t>
    </rPh>
    <phoneticPr fontId="2"/>
  </si>
  <si>
    <t>配分方法：面積割</t>
    <rPh sb="5" eb="7">
      <t>メンセキ</t>
    </rPh>
    <rPh sb="7" eb="8">
      <t>ワリ</t>
    </rPh>
    <phoneticPr fontId="2"/>
  </si>
  <si>
    <t>インターンシップの受け入れを行った。
令和○年度実績　○名</t>
    <rPh sb="9" eb="10">
      <t>ウ</t>
    </rPh>
    <rPh sb="11" eb="12">
      <t>イ</t>
    </rPh>
    <rPh sb="14" eb="15">
      <t>オコナ</t>
    </rPh>
    <rPh sb="19" eb="21">
      <t>レイワ</t>
    </rPh>
    <rPh sb="22" eb="24">
      <t>ネンド</t>
    </rPh>
    <rPh sb="24" eb="26">
      <t>ジッセキ</t>
    </rPh>
    <rPh sb="28" eb="29">
      <t>メイ</t>
    </rPh>
    <phoneticPr fontId="2"/>
  </si>
  <si>
    <t>地域住民や学生と連携し、高齢者世帯の雪かき支援を行った。</t>
    <rPh sb="5" eb="7">
      <t>ガクセイ</t>
    </rPh>
    <rPh sb="8" eb="10">
      <t>レンケイ</t>
    </rPh>
    <rPh sb="12" eb="15">
      <t>コウレイシャ</t>
    </rPh>
    <rPh sb="15" eb="17">
      <t>セタイ</t>
    </rPh>
    <rPh sb="18" eb="19">
      <t>ユキ</t>
    </rPh>
    <rPh sb="21" eb="23">
      <t>シエン</t>
    </rPh>
    <rPh sb="24" eb="25">
      <t>オコナ</t>
    </rPh>
    <phoneticPr fontId="2"/>
  </si>
  <si>
    <t>（１）積立の目的及び取崩予定</t>
    <phoneticPr fontId="2"/>
  </si>
  <si>
    <t>備考</t>
    <rPh sb="0" eb="2">
      <t>ビコウ</t>
    </rPh>
    <phoneticPr fontId="2"/>
  </si>
  <si>
    <t>取崩予定</t>
    <rPh sb="0" eb="1">
      <t>ト</t>
    </rPh>
    <rPh sb="1" eb="2">
      <t>クズ</t>
    </rPh>
    <rPh sb="2" eb="4">
      <t>ヨテイ</t>
    </rPh>
    <phoneticPr fontId="2"/>
  </si>
  <si>
    <t>積み立ての目的</t>
    <rPh sb="0" eb="1">
      <t>ツ</t>
    </rPh>
    <rPh sb="2" eb="3">
      <t>タ</t>
    </rPh>
    <rPh sb="5" eb="7">
      <t>モクテキ</t>
    </rPh>
    <phoneticPr fontId="2"/>
  </si>
  <si>
    <t>年度</t>
    <rPh sb="0" eb="2">
      <t>ネンド</t>
    </rPh>
    <phoneticPr fontId="2"/>
  </si>
  <si>
    <t>金額</t>
    <rPh sb="0" eb="2">
      <t>キンガク</t>
    </rPh>
    <phoneticPr fontId="2"/>
  </si>
  <si>
    <t>水路改修工事</t>
    <rPh sb="0" eb="2">
      <t>スイロ</t>
    </rPh>
    <rPh sb="2" eb="4">
      <t>カイシュウ</t>
    </rPh>
    <rPh sb="4" eb="6">
      <t>コウジ</t>
    </rPh>
    <phoneticPr fontId="2"/>
  </si>
  <si>
    <t>（２）積立金の支出状況</t>
    <rPh sb="3" eb="5">
      <t>ツミタテ</t>
    </rPh>
    <rPh sb="5" eb="6">
      <t>キン</t>
    </rPh>
    <rPh sb="7" eb="9">
      <t>シシュツ</t>
    </rPh>
    <rPh sb="9" eb="11">
      <t>ジョウキョウ</t>
    </rPh>
    <phoneticPr fontId="2"/>
  </si>
  <si>
    <t>合計</t>
    <rPh sb="0" eb="2">
      <t>ゴウケイ</t>
    </rPh>
    <phoneticPr fontId="2"/>
  </si>
  <si>
    <t>積立額</t>
    <rPh sb="0" eb="2">
      <t>ツミタテ</t>
    </rPh>
    <rPh sb="2" eb="3">
      <t>ガク</t>
    </rPh>
    <phoneticPr fontId="2"/>
  </si>
  <si>
    <t>支出額</t>
    <rPh sb="0" eb="3">
      <t>シシュツガク</t>
    </rPh>
    <phoneticPr fontId="2"/>
  </si>
  <si>
    <t>残高</t>
    <rPh sb="0" eb="2">
      <t>ザンダカ</t>
    </rPh>
    <phoneticPr fontId="2"/>
  </si>
  <si>
    <t>内容</t>
    <rPh sb="0" eb="2">
      <t>ナイヨウ</t>
    </rPh>
    <phoneticPr fontId="2"/>
  </si>
  <si>
    <t>水路改修工事</t>
    <phoneticPr fontId="2"/>
  </si>
  <si>
    <t>別紙　４</t>
    <phoneticPr fontId="2"/>
  </si>
  <si>
    <t>ＮＯ．</t>
  </si>
  <si>
    <t>１．活動実施日時</t>
  </si>
  <si>
    <t>活動時間</t>
  </si>
  <si>
    <t>～</t>
  </si>
  <si>
    <t>２．活動場所・内容</t>
  </si>
  <si>
    <t xml:space="preserve">
　農道、畦畔の草刈を実施
　（日南町○○　の圃場周辺）
　参加者への飲料代として、１，０００円を支出（出納簿および領収書　No.1）</t>
  </si>
  <si>
    <t>３．参加者</t>
  </si>
  <si>
    <t>○○　一子</t>
  </si>
  <si>
    <t>△△　二郎</t>
  </si>
  <si>
    <t>□□　三太</t>
  </si>
  <si>
    <t>★★　四次</t>
  </si>
  <si>
    <t>４．写真（提出は任意）</t>
  </si>
  <si>
    <t>集落協定名：</t>
    <rPh sb="2" eb="4">
      <t>キョウテイ</t>
    </rPh>
    <phoneticPr fontId="2"/>
  </si>
  <si>
    <t>氏名</t>
    <rPh sb="0" eb="2">
      <t>シメイ</t>
    </rPh>
    <phoneticPr fontId="2"/>
  </si>
  <si>
    <t>実施日</t>
    <phoneticPr fontId="2"/>
  </si>
  <si>
    <t>活動時間</t>
    <rPh sb="0" eb="2">
      <t>カツドウ</t>
    </rPh>
    <phoneticPr fontId="2"/>
  </si>
  <si>
    <t>令和7年度集落協定の実績を別紙のとおり報告します。</t>
    <rPh sb="0" eb="2">
      <t>レイワ</t>
    </rPh>
    <phoneticPr fontId="2"/>
  </si>
  <si>
    <t>①ネットワーク化活動計画を令和11年度までに作成する。</t>
    <rPh sb="7" eb="8">
      <t>カ</t>
    </rPh>
    <rPh sb="8" eb="10">
      <t>カツドウ</t>
    </rPh>
    <rPh sb="10" eb="12">
      <t>ケイカク</t>
    </rPh>
    <rPh sb="13" eb="15">
      <t>レイワ</t>
    </rPh>
    <rPh sb="17" eb="19">
      <t>ネンド</t>
    </rPh>
    <rPh sb="22" eb="24">
      <t>サクセイ</t>
    </rPh>
    <phoneticPr fontId="6"/>
  </si>
  <si>
    <t>③ネットワーク化加算</t>
    <phoneticPr fontId="6"/>
  </si>
  <si>
    <t>【ネットワーク化・統合等により実現する農業生産活動等の継続のための取組】</t>
    <phoneticPr fontId="6"/>
  </si>
  <si>
    <t>⑤集落機能強化加算の経過措置</t>
    <rPh sb="1" eb="3">
      <t>シュウラク</t>
    </rPh>
    <rPh sb="3" eb="5">
      <t>キノウ</t>
    </rPh>
    <rPh sb="5" eb="7">
      <t>キョウカ</t>
    </rPh>
    <rPh sb="7" eb="9">
      <t>カサン</t>
    </rPh>
    <rPh sb="10" eb="12">
      <t>ケイカ</t>
    </rPh>
    <rPh sb="12" eb="14">
      <t>ソチ</t>
    </rPh>
    <phoneticPr fontId="6"/>
  </si>
  <si>
    <t xml:space="preserve">④スマート農業加算
</t>
    <phoneticPr fontId="6"/>
  </si>
  <si>
    <t>ドローン防除の委託による農薬散布面積を○○haから○○haに増加させた。</t>
    <rPh sb="4" eb="6">
      <t>ボウジョ</t>
    </rPh>
    <rPh sb="7" eb="9">
      <t>イタク</t>
    </rPh>
    <rPh sb="12" eb="14">
      <t>ノウヤク</t>
    </rPh>
    <rPh sb="14" eb="16">
      <t>サンプ</t>
    </rPh>
    <rPh sb="16" eb="18">
      <t>メンセキ</t>
    </rPh>
    <rPh sb="30" eb="32">
      <t>ゾウカ</t>
    </rPh>
    <phoneticPr fontId="2"/>
  </si>
  <si>
    <t>機械の共同利用のための組織を立ち上げ、ネットワーク化した協定の農用地の○○％で機械利用の共同化を行った。</t>
    <rPh sb="0" eb="2">
      <t>キカイ</t>
    </rPh>
    <rPh sb="3" eb="5">
      <t>キョウドウ</t>
    </rPh>
    <rPh sb="5" eb="7">
      <t>リヨウ</t>
    </rPh>
    <rPh sb="11" eb="13">
      <t>ソシキ</t>
    </rPh>
    <rPh sb="14" eb="15">
      <t>タ</t>
    </rPh>
    <rPh sb="16" eb="17">
      <t>ア</t>
    </rPh>
    <rPh sb="25" eb="26">
      <t>カ</t>
    </rPh>
    <rPh sb="28" eb="30">
      <t>キョウテイ</t>
    </rPh>
    <rPh sb="31" eb="34">
      <t>ノウヨウチ</t>
    </rPh>
    <rPh sb="39" eb="41">
      <t>キカイ</t>
    </rPh>
    <rPh sb="41" eb="43">
      <t>リヨウ</t>
    </rPh>
    <rPh sb="44" eb="47">
      <t>キョウドウカ</t>
    </rPh>
    <rPh sb="48" eb="49">
      <t>オコナ</t>
    </rPh>
    <phoneticPr fontId="2"/>
  </si>
  <si>
    <t>令和〇年にネットワーク化活動計画作成済み (または) 令和〇年作成予定。今後、総会等において状況を確認しながら都度更新を行う。</t>
    <rPh sb="11" eb="16">
      <t>カカツドウケイカク</t>
    </rPh>
    <phoneticPr fontId="2"/>
  </si>
  <si>
    <t>2．集落マスタープラン（必須事項）</t>
    <rPh sb="2" eb="4">
      <t>シュウラク</t>
    </rPh>
    <rPh sb="12" eb="14">
      <t>ヒッス</t>
    </rPh>
    <rPh sb="14" eb="16">
      <t>ジコウ</t>
    </rPh>
    <phoneticPr fontId="2"/>
  </si>
  <si>
    <t>該当</t>
    <rPh sb="0" eb="2">
      <t>ガイトウ</t>
    </rPh>
    <phoneticPr fontId="2"/>
  </si>
  <si>
    <t>活動方策</t>
    <phoneticPr fontId="2"/>
  </si>
  <si>
    <t>活動状況</t>
    <rPh sb="0" eb="2">
      <t>カツドウ</t>
    </rPh>
    <rPh sb="2" eb="4">
      <t>ジョウキョウ</t>
    </rPh>
    <phoneticPr fontId="2"/>
  </si>
  <si>
    <t>機械・農作業の共同化等営農組織の育成</t>
    <phoneticPr fontId="2"/>
  </si>
  <si>
    <t>高付加価値型農業</t>
    <phoneticPr fontId="2"/>
  </si>
  <si>
    <t>農業生産条件の強化</t>
    <phoneticPr fontId="2"/>
  </si>
  <si>
    <t>担い手への農地集積</t>
    <phoneticPr fontId="2"/>
  </si>
  <si>
    <t>担い手への農作業の委託</t>
    <phoneticPr fontId="2"/>
  </si>
  <si>
    <t>新規就農者等による農業生産</t>
    <phoneticPr fontId="2"/>
  </si>
  <si>
    <t>地場産農産物等の加工・販売</t>
    <phoneticPr fontId="2"/>
  </si>
  <si>
    <t>消費・出資の呼び込み</t>
    <phoneticPr fontId="2"/>
  </si>
  <si>
    <t>共同で支え合う集団的かつ持続可能な体制整備</t>
    <phoneticPr fontId="2"/>
  </si>
  <si>
    <t>その他（自由記載）</t>
    <phoneticPr fontId="2"/>
  </si>
  <si>
    <t>〇</t>
    <phoneticPr fontId="2"/>
  </si>
  <si>
    <t>ドローン防除を○○法人へ委託した。</t>
    <rPh sb="4" eb="6">
      <t>ボウジョ</t>
    </rPh>
    <rPh sb="9" eb="11">
      <t>ホウジン</t>
    </rPh>
    <rPh sb="12" eb="14">
      <t>イタク</t>
    </rPh>
    <phoneticPr fontId="2"/>
  </si>
  <si>
    <t>○○法人へ、集落の○○％集積した。</t>
    <rPh sb="2" eb="4">
      <t>ホウジン</t>
    </rPh>
    <rPh sb="6" eb="8">
      <t>シュウラク</t>
    </rPh>
    <rPh sb="12" eb="14">
      <t>シュウセキ</t>
    </rPh>
    <phoneticPr fontId="2"/>
  </si>
  <si>
    <t>13
都市住民との交流促進関係費</t>
    <phoneticPr fontId="2"/>
  </si>
  <si>
    <t>報告対象：令和７年４月１日～令和８年３月３１日</t>
    <phoneticPr fontId="2"/>
  </si>
  <si>
    <t>14
その他</t>
    <phoneticPr fontId="2"/>
  </si>
  <si>
    <t>令和７年度末残高</t>
    <rPh sb="0" eb="2">
      <t>レイワ</t>
    </rPh>
    <phoneticPr fontId="6"/>
  </si>
  <si>
    <t>令和7年度　中山間地域等直接支払交付金に係る作業日誌</t>
    <rPh sb="0" eb="2">
      <t>レイワ</t>
    </rPh>
    <phoneticPr fontId="45"/>
  </si>
  <si>
    <t>4月13日（日）</t>
    <phoneticPr fontId="2"/>
  </si>
  <si>
    <t>6月22日（日）</t>
    <phoneticPr fontId="2"/>
  </si>
  <si>
    <t>7月27日（日）</t>
    <phoneticPr fontId="2"/>
  </si>
  <si>
    <t>○○堰水路補修</t>
    <rPh sb="2" eb="3">
      <t>セキ</t>
    </rPh>
    <rPh sb="3" eb="5">
      <t>スイロ</t>
    </rPh>
    <rPh sb="5" eb="7">
      <t>ホシュウ</t>
    </rPh>
    <phoneticPr fontId="2"/>
  </si>
  <si>
    <t>共同機械倉庫の電灯設置工事</t>
    <rPh sb="0" eb="2">
      <t>キョウドウ</t>
    </rPh>
    <rPh sb="2" eb="4">
      <t>キカイ</t>
    </rPh>
    <rPh sb="4" eb="6">
      <t>ソウコ</t>
    </rPh>
    <rPh sb="7" eb="9">
      <t>デントウ</t>
    </rPh>
    <rPh sb="9" eb="11">
      <t>セッチ</t>
    </rPh>
    <rPh sb="11" eb="13">
      <t>コウジ</t>
    </rPh>
    <phoneticPr fontId="2"/>
  </si>
  <si>
    <t>令和〇年〇月の豪雨により被災した法面、水路等の補修</t>
  </si>
  <si>
    <t>交流イベント用登り旗等</t>
    <rPh sb="0" eb="2">
      <t>コウリュウ</t>
    </rPh>
    <rPh sb="6" eb="7">
      <t>ヨウ</t>
    </rPh>
    <rPh sb="7" eb="8">
      <t>ノボ</t>
    </rPh>
    <rPh sb="9" eb="10">
      <t>バタ</t>
    </rPh>
    <rPh sb="10" eb="11">
      <t>トウ</t>
    </rPh>
    <phoneticPr fontId="2"/>
  </si>
  <si>
    <t>事務費等（総会会場借り上げ料）</t>
    <rPh sb="0" eb="3">
      <t>ジムヒ</t>
    </rPh>
    <rPh sb="3" eb="4">
      <t>トウ</t>
    </rPh>
    <rPh sb="7" eb="12">
      <t>カリアゲリョウ</t>
    </rPh>
    <phoneticPr fontId="2"/>
  </si>
  <si>
    <t>令和6年度からの繰越金</t>
    <rPh sb="0" eb="2">
      <t>レイワ</t>
    </rPh>
    <phoneticPr fontId="6"/>
  </si>
  <si>
    <t>15
積立等計</t>
    <rPh sb="3" eb="5">
      <t>ツミタテ</t>
    </rPh>
    <rPh sb="5" eb="6">
      <t>トウ</t>
    </rPh>
    <rPh sb="6" eb="7">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</si>
</sst>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0;&quot;△ &quot;#,##0"/>
    <numFmt numFmtId="178" formatCode="#,##0&quot;円&quot;"/>
    <numFmt numFmtId="179" formatCode="[$-411]ggge&quot;年&quot;m&quot;月&quot;d&quot;日&quot;;@"/>
    <numFmt numFmtId="180" formatCode="#,##0;[Red]\-#,##0;#"/>
    <numFmt numFmtId="181" formatCode="#,##0\ &quot;円&quot;;[Red]\-#,##0\ &quot;円&quot;;0\ &quot;円&quot;"/>
    <numFmt numFmtId="182" formatCode="&quot;令和&quot;0&quot;年度&quot;;[Red]\-&quot;令和&quot;0&quot;年度&quot;;&quot;令和　　年度&quot;"/>
    <numFmt numFmtId="183" formatCode="#,##0;[Red]\-#,##0;0"/>
    <numFmt numFmtId="184" formatCode="#,##0;&quot;△ &quot;#,##0;0"/>
    <numFmt numFmtId="185" formatCode="&quot;令和&quot;0&quot;年度　集落協定実績報告書&quot;"/>
    <numFmt numFmtId="186" formatCode="0.0\ &quot;時間&quot;"/>
    <numFmt numFmtId="187" formatCode="[$-411]ggge&quot;年&quot;m&quot;月&quot;d&quot;日&quot;\ \(aaa\)"/>
    <numFmt numFmtId="188" formatCode="h&quot;時&quot;mm&quot;分&quot;;@&quot;時&quot;\ \ \ \ \ &quot;分&quot;"/>
    <numFmt numFmtId="189" formatCode="#&quot;名&quot;;@&quot;名&quot;"/>
  </numFmts>
  <fonts count="57">
    <font>
      <sz val="11"/>
      <name val="ＭＳ Ｐゴシック"/>
      <family val="3"/>
      <charset val="128"/>
    </font>
    <font>
      <sz val="11"/>
      <name val="ＭＳ Ｐ明朝"/>
      <family val="1"/>
      <charset val="128"/>
    </font>
    <font>
      <sz val="6"/>
      <name val="ＭＳ Ｐゴシック"/>
      <family val="3"/>
      <charset val="128"/>
    </font>
    <font>
      <sz val="11"/>
      <color rgb="FFFF0000"/>
      <name val="ＭＳ Ｐゴシック"/>
      <family val="3"/>
      <charset val="128"/>
    </font>
    <font>
      <sz val="11"/>
      <name val="ＭＳ Ｐゴシック"/>
      <family val="3"/>
      <charset val="128"/>
    </font>
    <font>
      <b/>
      <sz val="11"/>
      <name val="ＭＳ Ｐゴシック"/>
      <family val="3"/>
      <charset val="128"/>
    </font>
    <font>
      <sz val="6"/>
      <name val="ＭＳ Ｐ明朝"/>
      <family val="1"/>
      <charset val="128"/>
    </font>
    <font>
      <sz val="14"/>
      <name val="ＭＳ Ｐゴシック"/>
      <family val="3"/>
      <charset val="128"/>
    </font>
    <font>
      <sz val="10"/>
      <name val="ＭＳ Ｐゴシック"/>
      <family val="3"/>
      <charset val="128"/>
    </font>
    <font>
      <sz val="11"/>
      <name val="ＭＳ Ｐゴシック"/>
      <family val="3"/>
      <charset val="128"/>
      <scheme val="minor"/>
    </font>
    <font>
      <u/>
      <sz val="11"/>
      <name val="ＭＳ Ｐゴシック"/>
      <family val="3"/>
      <charset val="128"/>
      <scheme val="minor"/>
    </font>
    <font>
      <sz val="20"/>
      <name val="ＭＳ Ｐゴシック"/>
      <family val="3"/>
      <charset val="128"/>
      <scheme val="minor"/>
    </font>
    <font>
      <sz val="12"/>
      <name val="ＭＳ Ｐゴシック"/>
      <family val="3"/>
      <charset val="128"/>
      <scheme val="minor"/>
    </font>
    <font>
      <u/>
      <sz val="12"/>
      <name val="ＭＳ Ｐゴシック"/>
      <family val="3"/>
      <charset val="128"/>
      <scheme val="minor"/>
    </font>
    <font>
      <i/>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3"/>
      <name val="ＭＳ Ｐゴシック"/>
      <family val="3"/>
      <charset val="128"/>
      <scheme val="minor"/>
    </font>
    <font>
      <sz val="10.5"/>
      <name val="ＭＳ Ｐゴシック"/>
      <family val="3"/>
      <charset val="128"/>
      <scheme val="minor"/>
    </font>
    <font>
      <b/>
      <sz val="22"/>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10"/>
      <color rgb="FFFF0000"/>
      <name val="ＭＳ Ｐゴシック"/>
      <family val="3"/>
      <charset val="128"/>
      <scheme val="minor"/>
    </font>
    <font>
      <b/>
      <sz val="14"/>
      <name val="ＭＳ Ｐゴシック"/>
      <family val="3"/>
      <charset val="128"/>
    </font>
    <font>
      <b/>
      <sz val="14"/>
      <color rgb="FFFF0000"/>
      <name val="ＭＳ Ｐゴシック"/>
      <family val="3"/>
      <charset val="128"/>
      <scheme val="minor"/>
    </font>
    <font>
      <sz val="11"/>
      <color rgb="FFFF0000"/>
      <name val="ＭＳ Ｐゴシック"/>
      <family val="3"/>
      <charset val="128"/>
      <scheme val="minor"/>
    </font>
    <font>
      <sz val="9"/>
      <color indexed="81"/>
      <name val="MS P ゴシック"/>
      <family val="3"/>
      <charset val="128"/>
    </font>
    <font>
      <b/>
      <sz val="9"/>
      <color indexed="81"/>
      <name val="MS P ゴシック"/>
      <family val="3"/>
      <charset val="128"/>
    </font>
    <font>
      <sz val="12"/>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name val="ＭＳ Ｐゴシック"/>
      <family val="3"/>
      <charset val="128"/>
    </font>
    <font>
      <b/>
      <sz val="11"/>
      <color rgb="FFFF0000"/>
      <name val="ＭＳ Ｐゴシック"/>
      <family val="3"/>
      <charset val="128"/>
    </font>
    <font>
      <sz val="10"/>
      <color rgb="FFFF0000"/>
      <name val="ＭＳ Ｐゴシック"/>
      <family val="3"/>
      <charset val="128"/>
      <scheme val="minor"/>
    </font>
    <font>
      <sz val="10.5"/>
      <color rgb="FFFF0000"/>
      <name val="ＭＳ Ｐゴシック"/>
      <family val="3"/>
      <charset val="128"/>
      <scheme val="minor"/>
    </font>
    <font>
      <sz val="14"/>
      <color rgb="FFFF0000"/>
      <name val="ＭＳ Ｐゴシック"/>
      <family val="3"/>
      <charset val="128"/>
      <scheme val="minor"/>
    </font>
    <font>
      <sz val="11"/>
      <color rgb="FFFF0000"/>
      <name val="ＭＳ ゴシック"/>
      <family val="3"/>
      <charset val="128"/>
    </font>
    <font>
      <sz val="11"/>
      <name val="ＭＳ ゴシック"/>
      <family val="3"/>
      <charset val="128"/>
    </font>
    <font>
      <sz val="11"/>
      <color theme="1"/>
      <name val="ＭＳ Ｐゴシック"/>
      <family val="3"/>
      <scheme val="minor"/>
    </font>
    <font>
      <sz val="12"/>
      <name val="ＭＳ Ｐゴシック"/>
      <family val="3"/>
    </font>
    <font>
      <sz val="12"/>
      <color rgb="FFFF0000"/>
      <name val="ＭＳ Ｐゴシック"/>
      <family val="3"/>
    </font>
    <font>
      <i/>
      <sz val="12"/>
      <color indexed="12"/>
      <name val="ＭＳ Ｐゴシック"/>
      <family val="3"/>
      <charset val="128"/>
    </font>
    <font>
      <sz val="14"/>
      <name val="ＭＳ Ｐゴシック"/>
      <family val="3"/>
    </font>
    <font>
      <sz val="6"/>
      <name val="ＭＳ Ｐゴシック"/>
      <family val="3"/>
      <scheme val="minor"/>
    </font>
    <font>
      <sz val="16"/>
      <name val="ＭＳ Ｐゴシック"/>
      <family val="3"/>
      <charset val="128"/>
    </font>
    <font>
      <b/>
      <sz val="11"/>
      <color indexed="8"/>
      <name val="ＭＳ Ｐゴシック"/>
      <family val="3"/>
    </font>
    <font>
      <sz val="11"/>
      <color rgb="FFFF0000"/>
      <name val="ＭＳ Ｐゴシック"/>
      <family val="3"/>
      <scheme val="minor"/>
    </font>
    <font>
      <i/>
      <sz val="11"/>
      <color rgb="FF0000CC"/>
      <name val="ＭＳ Ｐゴシック"/>
      <family val="3"/>
      <charset val="128"/>
    </font>
    <font>
      <b/>
      <sz val="11"/>
      <color rgb="FFFF0000"/>
      <name val="ＭＳ Ｐゴシック"/>
      <family val="3"/>
    </font>
    <font>
      <sz val="12"/>
      <color theme="1"/>
      <name val="ＭＳ Ｐゴシック"/>
      <family val="3"/>
      <scheme val="minor"/>
    </font>
    <font>
      <sz val="12"/>
      <color rgb="FFFF0000"/>
      <name val="ＭＳ Ｐゴシック"/>
      <family val="3"/>
      <scheme val="minor"/>
    </font>
    <font>
      <sz val="12"/>
      <color rgb="FFFF0000"/>
      <name val="ＭＳ ゴシック"/>
      <family val="3"/>
      <charset val="128"/>
    </font>
    <font>
      <sz val="12"/>
      <name val="ＭＳ Ｐゴシック"/>
      <family val="3"/>
      <charset val="128"/>
    </font>
    <font>
      <sz val="11"/>
      <color rgb="FF000000"/>
      <name val="ＭＳ 明朝"/>
      <family val="1"/>
      <charset val="128"/>
    </font>
    <font>
      <b/>
      <sz val="11"/>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D9"/>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indexed="64"/>
      </right>
      <top style="dashed">
        <color indexed="64"/>
      </top>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8"/>
      </top>
      <bottom style="dotted">
        <color indexed="8"/>
      </bottom>
      <diagonal/>
    </border>
    <border>
      <left/>
      <right style="thin">
        <color indexed="64"/>
      </right>
      <top style="dotted">
        <color indexed="8"/>
      </top>
      <bottom style="dotted">
        <color indexed="8"/>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hair">
        <color auto="1"/>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0">
      <alignment vertical="center"/>
    </xf>
    <xf numFmtId="40" fontId="4" fillId="0" borderId="0" applyFont="0" applyFill="0" applyBorder="0" applyAlignment="0" applyProtection="0">
      <alignment vertical="center"/>
    </xf>
    <xf numFmtId="0" fontId="4" fillId="0" borderId="0">
      <alignment vertical="center"/>
    </xf>
    <xf numFmtId="0" fontId="4" fillId="0" borderId="0"/>
    <xf numFmtId="40" fontId="1" fillId="0" borderId="0" applyFont="0" applyFill="0" applyBorder="0" applyAlignment="0" applyProtection="0">
      <alignment vertical="center"/>
    </xf>
    <xf numFmtId="0" fontId="40" fillId="0" borderId="0">
      <alignment vertical="center"/>
    </xf>
    <xf numFmtId="0" fontId="4" fillId="0" borderId="0"/>
  </cellStyleXfs>
  <cellXfs count="419">
    <xf numFmtId="0" fontId="0" fillId="0" borderId="0" xfId="0"/>
    <xf numFmtId="0" fontId="5" fillId="0" borderId="0" xfId="1" applyFont="1" applyAlignment="1">
      <alignment horizontal="right" vertical="center"/>
    </xf>
    <xf numFmtId="0" fontId="5" fillId="0" borderId="0" xfId="1" applyFont="1">
      <alignment vertical="center"/>
    </xf>
    <xf numFmtId="0" fontId="5" fillId="0" borderId="1" xfId="1" applyFont="1" applyBorder="1">
      <alignment vertical="center"/>
    </xf>
    <xf numFmtId="0" fontId="5" fillId="0" borderId="2" xfId="1" applyFont="1" applyBorder="1">
      <alignment vertical="center"/>
    </xf>
    <xf numFmtId="0" fontId="7" fillId="0" borderId="0" xfId="1" applyFont="1">
      <alignment vertical="center"/>
    </xf>
    <xf numFmtId="0" fontId="4" fillId="0" borderId="0" xfId="1" applyFont="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0" xfId="1" applyFont="1" applyBorder="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Fill="1" applyBorder="1" applyAlignment="1">
      <alignment horizontal="left" vertical="center" wrapText="1"/>
    </xf>
    <xf numFmtId="0" fontId="4" fillId="0" borderId="1" xfId="1" applyFont="1" applyBorder="1">
      <alignment vertical="center"/>
    </xf>
    <xf numFmtId="0" fontId="4" fillId="0" borderId="15" xfId="1" applyFont="1" applyBorder="1">
      <alignment vertical="center"/>
    </xf>
    <xf numFmtId="0" fontId="4" fillId="0" borderId="2" xfId="1" applyFont="1" applyBorder="1">
      <alignment vertical="center"/>
    </xf>
    <xf numFmtId="0" fontId="9" fillId="0" borderId="0" xfId="0" applyFont="1" applyAlignment="1">
      <alignment horizontal="left" vertical="center"/>
    </xf>
    <xf numFmtId="0" fontId="9" fillId="0" borderId="0" xfId="0" applyFont="1" applyAlignment="1"/>
    <xf numFmtId="0" fontId="9" fillId="0" borderId="0" xfId="0" applyFont="1" applyAlignment="1">
      <alignment horizontal="right"/>
    </xf>
    <xf numFmtId="0" fontId="9" fillId="0" borderId="0" xfId="0" applyFont="1" applyFill="1" applyAlignment="1">
      <alignment horizontal="right"/>
    </xf>
    <xf numFmtId="0" fontId="9" fillId="0" borderId="0" xfId="0" applyFont="1"/>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9" fillId="0" borderId="6" xfId="0" applyFont="1" applyBorder="1" applyAlignment="1">
      <alignment vertical="center"/>
    </xf>
    <xf numFmtId="0" fontId="9" fillId="0" borderId="6" xfId="0" applyFont="1" applyBorder="1" applyAlignment="1">
      <alignment horizontal="left"/>
    </xf>
    <xf numFmtId="0" fontId="10" fillId="0" borderId="0" xfId="0" applyFont="1" applyAlignment="1"/>
    <xf numFmtId="0" fontId="9" fillId="0" borderId="0" xfId="0" applyFont="1" applyAlignment="1">
      <alignment horizontal="left" shrinkToFit="1"/>
    </xf>
    <xf numFmtId="0" fontId="10" fillId="0" borderId="0" xfId="0" applyFont="1" applyFill="1" applyAlignment="1">
      <alignment horizontal="right"/>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xf numFmtId="0" fontId="12" fillId="0" borderId="0" xfId="0" applyFont="1" applyAlignment="1">
      <alignment horizontal="right"/>
    </xf>
    <xf numFmtId="0" fontId="12" fillId="0" borderId="0" xfId="0" applyFont="1" applyAlignment="1">
      <alignment horizontal="center"/>
    </xf>
    <xf numFmtId="0" fontId="13" fillId="0" borderId="0" xfId="0" applyFont="1" applyAlignment="1">
      <alignment horizontal="right"/>
    </xf>
    <xf numFmtId="0" fontId="14" fillId="0" borderId="0" xfId="0" applyFont="1"/>
    <xf numFmtId="0" fontId="12" fillId="0" borderId="0" xfId="0" applyFont="1"/>
    <xf numFmtId="0" fontId="12" fillId="0" borderId="0" xfId="0" applyFont="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0" xfId="3" applyFont="1">
      <alignment vertical="center"/>
    </xf>
    <xf numFmtId="0" fontId="18" fillId="0" borderId="0" xfId="3" applyFont="1">
      <alignment vertical="center"/>
    </xf>
    <xf numFmtId="0" fontId="18" fillId="0" borderId="0" xfId="3" applyFont="1" applyAlignment="1">
      <alignment vertical="center"/>
    </xf>
    <xf numFmtId="0" fontId="15" fillId="3" borderId="7" xfId="3" applyFont="1" applyFill="1" applyBorder="1">
      <alignment vertical="center"/>
    </xf>
    <xf numFmtId="0" fontId="15" fillId="3" borderId="8" xfId="3" applyFont="1" applyFill="1" applyBorder="1">
      <alignment vertical="center"/>
    </xf>
    <xf numFmtId="0" fontId="15" fillId="3" borderId="9" xfId="3" applyFont="1" applyFill="1" applyBorder="1">
      <alignment vertical="center"/>
    </xf>
    <xf numFmtId="0" fontId="15" fillId="0" borderId="0" xfId="3" applyFont="1">
      <alignment vertical="center"/>
    </xf>
    <xf numFmtId="38" fontId="15" fillId="0" borderId="0" xfId="2" applyNumberFormat="1" applyFont="1">
      <alignment vertical="center"/>
    </xf>
    <xf numFmtId="0" fontId="12" fillId="6" borderId="0" xfId="3" applyFont="1" applyFill="1">
      <alignment vertical="center"/>
    </xf>
    <xf numFmtId="0" fontId="9" fillId="3" borderId="10" xfId="3" applyFont="1" applyFill="1" applyBorder="1" applyAlignment="1">
      <alignment horizontal="center" vertical="center"/>
    </xf>
    <xf numFmtId="0" fontId="9" fillId="3" borderId="4" xfId="3" applyFont="1" applyFill="1" applyBorder="1" applyAlignment="1">
      <alignment horizontal="center" vertical="center"/>
    </xf>
    <xf numFmtId="0" fontId="9" fillId="0" borderId="9" xfId="3" applyFont="1" applyBorder="1">
      <alignment vertical="center"/>
    </xf>
    <xf numFmtId="0" fontId="9" fillId="0" borderId="4" xfId="3" applyFont="1" applyBorder="1">
      <alignment vertical="center"/>
    </xf>
    <xf numFmtId="0" fontId="9" fillId="0" borderId="13" xfId="3" applyFont="1" applyBorder="1">
      <alignment vertical="center"/>
    </xf>
    <xf numFmtId="0" fontId="9" fillId="0" borderId="0" xfId="3" applyFont="1" applyAlignment="1">
      <alignment horizontal="center" vertical="center"/>
    </xf>
    <xf numFmtId="0" fontId="12" fillId="0" borderId="0" xfId="3" applyFont="1">
      <alignment vertical="center"/>
    </xf>
    <xf numFmtId="0" fontId="15" fillId="0" borderId="0" xfId="3" applyFont="1" applyAlignment="1">
      <alignment horizontal="justify" vertical="center"/>
    </xf>
    <xf numFmtId="0" fontId="19" fillId="0" borderId="0" xfId="3" applyFont="1" applyAlignment="1">
      <alignment horizontal="justify" vertical="center"/>
    </xf>
    <xf numFmtId="0" fontId="15" fillId="0" borderId="0" xfId="3" applyFont="1" applyBorder="1">
      <alignment vertical="center"/>
    </xf>
    <xf numFmtId="0" fontId="15" fillId="0" borderId="0" xfId="3" applyNumberFormat="1" applyFont="1" applyAlignment="1">
      <alignment vertical="center"/>
    </xf>
    <xf numFmtId="0" fontId="20" fillId="0" borderId="0" xfId="3" applyFont="1" applyAlignment="1">
      <alignment horizontal="centerContinuous" vertical="center"/>
    </xf>
    <xf numFmtId="0" fontId="9" fillId="0" borderId="0" xfId="3" applyFont="1" applyBorder="1" applyAlignment="1">
      <alignment horizontal="centerContinuous" vertical="center"/>
    </xf>
    <xf numFmtId="0" fontId="9" fillId="0" borderId="0" xfId="3" applyFont="1" applyFill="1" applyBorder="1" applyAlignment="1">
      <alignment horizontal="centerContinuous" vertical="center"/>
    </xf>
    <xf numFmtId="0" fontId="9" fillId="0" borderId="0" xfId="3" applyNumberFormat="1" applyFont="1" applyAlignment="1">
      <alignment horizontal="right" vertical="center"/>
    </xf>
    <xf numFmtId="0" fontId="9" fillId="0" borderId="0" xfId="3" applyFont="1" applyBorder="1">
      <alignment vertical="center"/>
    </xf>
    <xf numFmtId="0" fontId="9" fillId="0" borderId="0" xfId="3" applyNumberFormat="1" applyFont="1" applyAlignment="1">
      <alignment vertical="center"/>
    </xf>
    <xf numFmtId="0" fontId="21" fillId="3" borderId="2" xfId="3" applyFont="1" applyFill="1" applyBorder="1" applyAlignment="1">
      <alignment horizontal="center" vertical="center" wrapText="1"/>
    </xf>
    <xf numFmtId="0" fontId="21" fillId="0" borderId="0" xfId="3" applyFont="1">
      <alignment vertical="center"/>
    </xf>
    <xf numFmtId="0" fontId="21" fillId="3" borderId="22" xfId="3" applyFont="1" applyFill="1" applyBorder="1" applyAlignment="1">
      <alignment horizontal="center" vertical="center" wrapText="1"/>
    </xf>
    <xf numFmtId="0" fontId="22" fillId="0" borderId="0" xfId="3" applyFont="1">
      <alignment vertical="center"/>
    </xf>
    <xf numFmtId="0" fontId="12" fillId="0" borderId="0" xfId="3" applyFont="1" applyAlignment="1">
      <alignment horizontal="left" vertical="center" indent="1"/>
    </xf>
    <xf numFmtId="0" fontId="17" fillId="0" borderId="0" xfId="3" applyFont="1" applyAlignment="1">
      <alignment horizontal="left" vertical="center" indent="1"/>
    </xf>
    <xf numFmtId="0" fontId="17" fillId="0" borderId="0" xfId="3" applyFont="1">
      <alignment vertical="center"/>
    </xf>
    <xf numFmtId="0" fontId="12" fillId="0" borderId="0" xfId="3" applyFont="1" applyAlignment="1">
      <alignment vertical="center"/>
    </xf>
    <xf numFmtId="0" fontId="15" fillId="0" borderId="0" xfId="4" applyFont="1" applyAlignment="1">
      <alignment horizontal="left" vertical="center"/>
    </xf>
    <xf numFmtId="0" fontId="15" fillId="0" borderId="0" xfId="4" applyFont="1" applyAlignment="1">
      <alignment vertical="center"/>
    </xf>
    <xf numFmtId="38" fontId="15" fillId="0" borderId="0" xfId="5" applyNumberFormat="1" applyFont="1" applyAlignment="1">
      <alignment vertical="center"/>
    </xf>
    <xf numFmtId="0" fontId="9" fillId="0" borderId="0" xfId="4" applyFont="1" applyAlignment="1">
      <alignment vertical="center"/>
    </xf>
    <xf numFmtId="0" fontId="9" fillId="0" borderId="0" xfId="4" applyFont="1" applyAlignment="1">
      <alignment horizontal="left" vertical="center"/>
    </xf>
    <xf numFmtId="38" fontId="9" fillId="0" borderId="0" xfId="5" applyNumberFormat="1" applyFont="1" applyAlignment="1">
      <alignment vertical="center"/>
    </xf>
    <xf numFmtId="0" fontId="9" fillId="0" borderId="0" xfId="4" applyFont="1" applyAlignment="1">
      <alignment horizontal="right" vertical="center"/>
    </xf>
    <xf numFmtId="38" fontId="9" fillId="0" borderId="13" xfId="5" applyNumberFormat="1" applyFont="1" applyBorder="1" applyAlignment="1">
      <alignment horizontal="center" vertical="center"/>
    </xf>
    <xf numFmtId="38" fontId="21" fillId="0" borderId="10" xfId="5" applyNumberFormat="1" applyFont="1" applyBorder="1" applyAlignment="1">
      <alignment horizontal="justify" vertical="center"/>
    </xf>
    <xf numFmtId="38" fontId="23" fillId="0" borderId="16" xfId="5" applyNumberFormat="1" applyFont="1" applyBorder="1" applyAlignment="1">
      <alignment horizontal="justify" vertical="center"/>
    </xf>
    <xf numFmtId="178" fontId="9" fillId="0" borderId="5" xfId="5" applyNumberFormat="1" applyFont="1" applyBorder="1" applyAlignment="1">
      <alignment horizontal="right" vertical="center"/>
    </xf>
    <xf numFmtId="0" fontId="9" fillId="0" borderId="0" xfId="4" applyFont="1" applyAlignment="1">
      <alignment horizontal="justify" vertical="center"/>
    </xf>
    <xf numFmtId="0" fontId="23" fillId="0" borderId="10" xfId="4" applyFont="1" applyBorder="1" applyAlignment="1">
      <alignment horizontal="justify" vertical="center" wrapText="1"/>
    </xf>
    <xf numFmtId="0" fontId="23" fillId="0" borderId="27" xfId="4" applyFont="1" applyBorder="1" applyAlignment="1">
      <alignment horizontal="justify" vertical="center" wrapText="1"/>
    </xf>
    <xf numFmtId="0" fontId="23" fillId="0" borderId="27" xfId="4" applyFont="1" applyBorder="1" applyAlignment="1">
      <alignment horizontal="justify" vertical="center"/>
    </xf>
    <xf numFmtId="0" fontId="23" fillId="0" borderId="5" xfId="4" applyFont="1" applyBorder="1" applyAlignment="1">
      <alignment horizontal="left" vertical="center"/>
    </xf>
    <xf numFmtId="0" fontId="9" fillId="0" borderId="4" xfId="4" applyFont="1" applyBorder="1" applyAlignment="1">
      <alignment horizontal="center" vertical="center"/>
    </xf>
    <xf numFmtId="38" fontId="9" fillId="0" borderId="9" xfId="5" applyNumberFormat="1" applyFont="1" applyBorder="1" applyAlignment="1">
      <alignment vertical="center" wrapText="1"/>
    </xf>
    <xf numFmtId="38" fontId="9" fillId="0" borderId="12" xfId="5" applyNumberFormat="1" applyFont="1" applyBorder="1" applyAlignment="1">
      <alignment horizontal="center" vertical="center" wrapText="1"/>
    </xf>
    <xf numFmtId="38" fontId="9" fillId="0" borderId="32" xfId="5" applyNumberFormat="1" applyFont="1" applyBorder="1" applyAlignment="1">
      <alignment horizontal="justify" vertical="center"/>
    </xf>
    <xf numFmtId="38" fontId="9" fillId="0" borderId="26" xfId="5" applyNumberFormat="1" applyFont="1" applyBorder="1" applyAlignment="1">
      <alignment horizontal="justify" vertical="center"/>
    </xf>
    <xf numFmtId="0" fontId="9" fillId="3" borderId="4" xfId="3" applyFont="1" applyFill="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6" xfId="0" applyFont="1" applyBorder="1" applyAlignment="1">
      <alignment horizontal="left"/>
    </xf>
    <xf numFmtId="0" fontId="8" fillId="0" borderId="7" xfId="1" applyFont="1" applyBorder="1" applyAlignment="1">
      <alignment horizontal="left" vertical="top"/>
    </xf>
    <xf numFmtId="0" fontId="8" fillId="0" borderId="8" xfId="1" applyFont="1" applyBorder="1" applyAlignment="1">
      <alignment vertical="top"/>
    </xf>
    <xf numFmtId="0" fontId="8" fillId="0" borderId="9" xfId="1" applyFont="1" applyBorder="1" applyAlignment="1">
      <alignment vertical="top"/>
    </xf>
    <xf numFmtId="0" fontId="8" fillId="0" borderId="7" xfId="1" applyFont="1" applyBorder="1" applyAlignment="1">
      <alignment vertical="top"/>
    </xf>
    <xf numFmtId="0" fontId="31" fillId="0" borderId="9" xfId="1" applyFont="1" applyBorder="1" applyAlignment="1">
      <alignment vertical="center" wrapText="1"/>
    </xf>
    <xf numFmtId="0" fontId="31" fillId="2" borderId="4" xfId="1" applyFont="1" applyFill="1" applyBorder="1" applyAlignment="1">
      <alignment horizontal="left" vertical="center" wrapText="1"/>
    </xf>
    <xf numFmtId="0" fontId="32" fillId="2" borderId="4" xfId="1" applyFont="1" applyFill="1" applyBorder="1" applyAlignment="1">
      <alignment horizontal="left" vertical="center" wrapText="1"/>
    </xf>
    <xf numFmtId="179" fontId="27" fillId="0" borderId="0" xfId="0" applyNumberFormat="1" applyFont="1" applyAlignment="1">
      <alignment horizontal="right"/>
    </xf>
    <xf numFmtId="0" fontId="33" fillId="0" borderId="4" xfId="1" applyFont="1" applyBorder="1" applyAlignment="1">
      <alignment horizontal="center" vertical="center"/>
    </xf>
    <xf numFmtId="0" fontId="31" fillId="0" borderId="4" xfId="1" applyFont="1" applyBorder="1" applyAlignment="1">
      <alignment horizontal="center" vertical="center"/>
    </xf>
    <xf numFmtId="180" fontId="27" fillId="0" borderId="4" xfId="5" applyNumberFormat="1" applyFont="1" applyBorder="1" applyAlignment="1">
      <alignment horizontal="right" vertical="center"/>
    </xf>
    <xf numFmtId="180" fontId="27" fillId="0" borderId="10" xfId="5" applyNumberFormat="1" applyFont="1" applyBorder="1" applyAlignment="1">
      <alignment horizontal="right" vertical="center"/>
    </xf>
    <xf numFmtId="180" fontId="27" fillId="0" borderId="12" xfId="5" applyNumberFormat="1" applyFont="1" applyBorder="1" applyAlignment="1">
      <alignment horizontal="right" vertical="center"/>
    </xf>
    <xf numFmtId="180" fontId="27" fillId="0" borderId="28" xfId="5" applyNumberFormat="1" applyFont="1" applyBorder="1" applyAlignment="1">
      <alignment horizontal="right" vertical="center"/>
    </xf>
    <xf numFmtId="180" fontId="27" fillId="0" borderId="16" xfId="5" applyNumberFormat="1" applyFont="1" applyBorder="1" applyAlignment="1">
      <alignment horizontal="right" vertical="center"/>
    </xf>
    <xf numFmtId="0" fontId="35" fillId="0" borderId="12" xfId="5" applyNumberFormat="1" applyFont="1" applyBorder="1" applyAlignment="1">
      <alignment vertical="center" wrapText="1"/>
    </xf>
    <xf numFmtId="0" fontId="35" fillId="0" borderId="28" xfId="5" applyNumberFormat="1" applyFont="1" applyBorder="1" applyAlignment="1">
      <alignment vertical="center" wrapText="1"/>
    </xf>
    <xf numFmtId="0" fontId="35" fillId="0" borderId="16" xfId="5" applyNumberFormat="1" applyFont="1" applyBorder="1" applyAlignment="1">
      <alignment vertical="center" wrapText="1"/>
    </xf>
    <xf numFmtId="0" fontId="23" fillId="0" borderId="9" xfId="5" applyNumberFormat="1" applyFont="1" applyBorder="1" applyAlignment="1">
      <alignment vertical="center" wrapText="1"/>
    </xf>
    <xf numFmtId="180" fontId="9" fillId="7" borderId="26" xfId="5" applyNumberFormat="1" applyFont="1" applyFill="1" applyBorder="1" applyAlignment="1">
      <alignment horizontal="right" vertical="center"/>
    </xf>
    <xf numFmtId="180" fontId="27" fillId="7" borderId="12" xfId="5" applyNumberFormat="1" applyFont="1" applyFill="1" applyBorder="1" applyAlignment="1">
      <alignment horizontal="right" vertical="center"/>
    </xf>
    <xf numFmtId="180" fontId="27" fillId="7" borderId="28" xfId="5" applyNumberFormat="1" applyFont="1" applyFill="1" applyBorder="1" applyAlignment="1">
      <alignment horizontal="right" vertical="center"/>
    </xf>
    <xf numFmtId="180" fontId="27" fillId="7" borderId="13" xfId="5" applyNumberFormat="1" applyFont="1" applyFill="1" applyBorder="1" applyAlignment="1">
      <alignment horizontal="right" vertical="center"/>
    </xf>
    <xf numFmtId="180" fontId="9" fillId="7" borderId="4" xfId="5" applyNumberFormat="1" applyFont="1" applyFill="1" applyBorder="1" applyAlignment="1">
      <alignment horizontal="right" vertical="center"/>
    </xf>
    <xf numFmtId="180" fontId="9" fillId="7" borderId="12" xfId="5" applyNumberFormat="1" applyFont="1" applyFill="1" applyBorder="1" applyAlignment="1">
      <alignment horizontal="right" vertical="center"/>
    </xf>
    <xf numFmtId="180" fontId="9" fillId="7" borderId="32" xfId="5" applyNumberFormat="1" applyFont="1" applyFill="1" applyBorder="1" applyAlignment="1">
      <alignment horizontal="right" vertical="center"/>
    </xf>
    <xf numFmtId="180" fontId="9" fillId="7" borderId="13" xfId="5" applyNumberFormat="1" applyFont="1" applyFill="1" applyBorder="1" applyAlignment="1">
      <alignment horizontal="right" vertical="center"/>
    </xf>
    <xf numFmtId="38" fontId="27" fillId="0" borderId="4" xfId="5" applyNumberFormat="1" applyFont="1" applyBorder="1" applyAlignment="1">
      <alignment horizontal="right" vertical="center"/>
    </xf>
    <xf numFmtId="38" fontId="27" fillId="0" borderId="10" xfId="5" applyNumberFormat="1" applyFont="1" applyBorder="1" applyAlignment="1">
      <alignment horizontal="right" vertical="center"/>
    </xf>
    <xf numFmtId="180" fontId="27" fillId="7" borderId="26" xfId="5" applyNumberFormat="1" applyFont="1" applyFill="1" applyBorder="1" applyAlignment="1">
      <alignment horizontal="right" vertical="center"/>
    </xf>
    <xf numFmtId="180" fontId="27" fillId="7" borderId="4" xfId="5" applyNumberFormat="1" applyFont="1" applyFill="1" applyBorder="1" applyAlignment="1">
      <alignment horizontal="right" vertical="center"/>
    </xf>
    <xf numFmtId="180" fontId="27" fillId="7" borderId="9" xfId="5" applyNumberFormat="1" applyFont="1" applyFill="1" applyBorder="1" applyAlignment="1">
      <alignment horizontal="right" vertical="center"/>
    </xf>
    <xf numFmtId="180" fontId="27" fillId="0" borderId="29" xfId="5" applyNumberFormat="1" applyFont="1" applyFill="1" applyBorder="1" applyAlignment="1">
      <alignment horizontal="right" vertical="center"/>
    </xf>
    <xf numFmtId="180" fontId="27" fillId="0" borderId="12" xfId="5" applyNumberFormat="1" applyFont="1" applyFill="1" applyBorder="1" applyAlignment="1">
      <alignment horizontal="right" vertical="center"/>
    </xf>
    <xf numFmtId="180" fontId="27" fillId="7" borderId="32" xfId="5" applyNumberFormat="1" applyFont="1" applyFill="1" applyBorder="1" applyAlignment="1">
      <alignment horizontal="right" vertical="center"/>
    </xf>
    <xf numFmtId="176" fontId="36" fillId="5" borderId="4" xfId="3" applyNumberFormat="1" applyFont="1" applyFill="1" applyBorder="1" applyAlignment="1">
      <alignment horizontal="right" vertical="center" shrinkToFit="1"/>
    </xf>
    <xf numFmtId="176" fontId="36" fillId="5" borderId="7" xfId="3" applyNumberFormat="1" applyFont="1" applyFill="1" applyBorder="1" applyAlignment="1">
      <alignment horizontal="right" vertical="center" shrinkToFit="1"/>
    </xf>
    <xf numFmtId="176" fontId="36" fillId="5" borderId="23" xfId="3" applyNumberFormat="1" applyFont="1" applyFill="1" applyBorder="1" applyAlignment="1">
      <alignment horizontal="right" vertical="center" shrinkToFit="1"/>
    </xf>
    <xf numFmtId="183" fontId="36" fillId="0" borderId="23" xfId="3" applyNumberFormat="1" applyFont="1" applyFill="1" applyBorder="1" applyAlignment="1">
      <alignment horizontal="right" vertical="center" shrinkToFit="1"/>
    </xf>
    <xf numFmtId="183" fontId="36" fillId="0" borderId="9" xfId="3" applyNumberFormat="1" applyFont="1" applyBorder="1" applyAlignment="1">
      <alignment horizontal="right" vertical="center" shrinkToFit="1"/>
    </xf>
    <xf numFmtId="183" fontId="36" fillId="0" borderId="4" xfId="3" applyNumberFormat="1" applyFont="1" applyBorder="1" applyAlignment="1">
      <alignment horizontal="right" vertical="center" shrinkToFit="1"/>
    </xf>
    <xf numFmtId="183" fontId="36" fillId="0" borderId="7" xfId="3" applyNumberFormat="1" applyFont="1" applyFill="1" applyBorder="1" applyAlignment="1">
      <alignment horizontal="right" vertical="center" shrinkToFit="1"/>
    </xf>
    <xf numFmtId="183" fontId="36" fillId="0" borderId="4" xfId="3" applyNumberFormat="1" applyFont="1" applyFill="1" applyBorder="1" applyAlignment="1">
      <alignment horizontal="right" vertical="center" shrinkToFit="1"/>
    </xf>
    <xf numFmtId="183" fontId="36" fillId="0" borderId="7" xfId="3" applyNumberFormat="1" applyFont="1" applyBorder="1" applyAlignment="1">
      <alignment horizontal="right" vertical="center" shrinkToFit="1"/>
    </xf>
    <xf numFmtId="183" fontId="36" fillId="0" borderId="23" xfId="3" applyNumberFormat="1" applyFont="1" applyBorder="1" applyAlignment="1">
      <alignment horizontal="right" vertical="center" shrinkToFit="1"/>
    </xf>
    <xf numFmtId="0" fontId="30" fillId="7" borderId="0" xfId="1" applyNumberFormat="1" applyFont="1" applyFill="1" applyAlignment="1">
      <alignment horizontal="right" vertical="center"/>
    </xf>
    <xf numFmtId="0" fontId="30" fillId="7" borderId="14" xfId="1" applyFont="1" applyFill="1" applyBorder="1" applyAlignment="1">
      <alignment horizontal="left" vertical="center" indent="1"/>
    </xf>
    <xf numFmtId="0" fontId="27" fillId="7" borderId="14" xfId="3" applyFont="1" applyFill="1" applyBorder="1" applyAlignment="1">
      <alignment vertical="center" shrinkToFit="1"/>
    </xf>
    <xf numFmtId="0" fontId="27" fillId="0" borderId="21" xfId="3" applyFont="1" applyFill="1" applyBorder="1" applyAlignment="1">
      <alignment vertical="center" shrinkToFit="1"/>
    </xf>
    <xf numFmtId="38" fontId="27" fillId="0" borderId="17" xfId="2" applyNumberFormat="1" applyFont="1" applyFill="1" applyBorder="1">
      <alignment vertical="center"/>
    </xf>
    <xf numFmtId="38" fontId="27" fillId="0" borderId="18" xfId="2" applyNumberFormat="1" applyFont="1" applyBorder="1">
      <alignment vertical="center"/>
    </xf>
    <xf numFmtId="38" fontId="27" fillId="0" borderId="19" xfId="2" applyNumberFormat="1" applyFont="1" applyBorder="1">
      <alignment vertical="center"/>
    </xf>
    <xf numFmtId="38" fontId="27" fillId="0" borderId="20" xfId="2" applyNumberFormat="1" applyFont="1" applyBorder="1">
      <alignment vertical="center"/>
    </xf>
    <xf numFmtId="38" fontId="27" fillId="5" borderId="5" xfId="2" applyNumberFormat="1" applyFont="1" applyFill="1" applyBorder="1">
      <alignment vertical="center"/>
    </xf>
    <xf numFmtId="38" fontId="27" fillId="5" borderId="4" xfId="2" applyNumberFormat="1" applyFont="1" applyFill="1" applyBorder="1">
      <alignment vertical="center"/>
    </xf>
    <xf numFmtId="38" fontId="27" fillId="0" borderId="5" xfId="2" applyNumberFormat="1" applyFont="1" applyBorder="1">
      <alignment vertical="center"/>
    </xf>
    <xf numFmtId="183" fontId="37" fillId="5" borderId="4" xfId="2" applyNumberFormat="1" applyFont="1" applyFill="1" applyBorder="1">
      <alignment vertical="center"/>
    </xf>
    <xf numFmtId="38" fontId="27" fillId="0" borderId="12" xfId="5" applyNumberFormat="1" applyFont="1" applyBorder="1" applyAlignment="1">
      <alignment horizontal="right" vertical="center"/>
    </xf>
    <xf numFmtId="38" fontId="35" fillId="0" borderId="28" xfId="5" applyNumberFormat="1" applyFont="1" applyBorder="1" applyAlignment="1">
      <alignment vertical="center" wrapText="1"/>
    </xf>
    <xf numFmtId="177" fontId="27" fillId="0" borderId="4" xfId="2" applyNumberFormat="1" applyFont="1" applyFill="1" applyBorder="1">
      <alignment vertical="center"/>
    </xf>
    <xf numFmtId="177" fontId="9" fillId="8" borderId="4" xfId="2" applyNumberFormat="1" applyFont="1" applyFill="1" applyBorder="1" applyAlignment="1">
      <alignment horizontal="center" vertical="center"/>
    </xf>
    <xf numFmtId="0" fontId="9" fillId="3" borderId="4" xfId="3" applyFont="1" applyFill="1" applyBorder="1" applyAlignment="1">
      <alignment horizontal="center" vertical="center" wrapText="1"/>
    </xf>
    <xf numFmtId="177" fontId="27" fillId="0" borderId="33" xfId="2" applyNumberFormat="1" applyFont="1" applyFill="1" applyBorder="1">
      <alignment vertical="center"/>
    </xf>
    <xf numFmtId="184" fontId="27" fillId="0" borderId="4" xfId="2" applyNumberFormat="1" applyFont="1" applyFill="1" applyBorder="1" applyAlignment="1">
      <alignment vertical="center" shrinkToFit="1"/>
    </xf>
    <xf numFmtId="184" fontId="27" fillId="0" borderId="33" xfId="2" applyNumberFormat="1" applyFont="1" applyFill="1" applyBorder="1" applyAlignment="1">
      <alignment vertical="center" shrinkToFit="1"/>
    </xf>
    <xf numFmtId="184" fontId="27" fillId="0" borderId="13" xfId="2" applyNumberFormat="1" applyFont="1" applyFill="1" applyBorder="1" applyAlignment="1">
      <alignment vertical="center" shrinkToFit="1"/>
    </xf>
    <xf numFmtId="183" fontId="27" fillId="10" borderId="5" xfId="5" applyNumberFormat="1" applyFont="1" applyFill="1" applyBorder="1" applyAlignment="1">
      <alignment horizontal="right" vertical="center"/>
    </xf>
    <xf numFmtId="183" fontId="27" fillId="10" borderId="33" xfId="5" applyNumberFormat="1" applyFont="1" applyFill="1" applyBorder="1" applyAlignment="1">
      <alignment horizontal="right" vertical="center"/>
    </xf>
    <xf numFmtId="180" fontId="27" fillId="10" borderId="26" xfId="5" applyNumberFormat="1" applyFont="1" applyFill="1" applyBorder="1" applyAlignment="1">
      <alignment horizontal="right" vertical="center"/>
    </xf>
    <xf numFmtId="183" fontId="27" fillId="10" borderId="26" xfId="5" applyNumberFormat="1" applyFont="1" applyFill="1" applyBorder="1" applyAlignment="1">
      <alignment horizontal="right" vertical="center"/>
    </xf>
    <xf numFmtId="182" fontId="38" fillId="0" borderId="4" xfId="1" applyNumberFormat="1" applyFont="1" applyBorder="1" applyAlignment="1">
      <alignment horizontal="center" vertical="center"/>
    </xf>
    <xf numFmtId="176" fontId="27" fillId="0" borderId="4" xfId="3" applyNumberFormat="1" applyFont="1" applyFill="1" applyBorder="1" applyAlignment="1">
      <alignment horizontal="right" vertical="center" wrapText="1"/>
    </xf>
    <xf numFmtId="176" fontId="27" fillId="0" borderId="33" xfId="3" applyNumberFormat="1" applyFont="1" applyFill="1" applyBorder="1" applyAlignment="1">
      <alignment horizontal="right" vertical="center" wrapText="1"/>
    </xf>
    <xf numFmtId="38" fontId="27" fillId="10" borderId="20" xfId="2" applyNumberFormat="1" applyFont="1" applyFill="1" applyBorder="1">
      <alignment vertical="center"/>
    </xf>
    <xf numFmtId="0" fontId="40" fillId="0" borderId="0" xfId="6">
      <alignment vertical="center"/>
    </xf>
    <xf numFmtId="0" fontId="41" fillId="0" borderId="14" xfId="7" applyFont="1" applyBorder="1" applyAlignment="1">
      <alignment horizontal="center"/>
    </xf>
    <xf numFmtId="0" fontId="42" fillId="0" borderId="14" xfId="7" applyFont="1" applyBorder="1" applyAlignment="1">
      <alignment horizontal="center"/>
    </xf>
    <xf numFmtId="0" fontId="41" fillId="0" borderId="0" xfId="7" applyFont="1" applyBorder="1" applyAlignment="1">
      <alignment horizontal="center"/>
    </xf>
    <xf numFmtId="0" fontId="43" fillId="0" borderId="0" xfId="7" applyFont="1" applyBorder="1" applyAlignment="1">
      <alignment horizontal="center"/>
    </xf>
    <xf numFmtId="0" fontId="46" fillId="0" borderId="0" xfId="7" applyFont="1" applyAlignment="1"/>
    <xf numFmtId="0" fontId="41" fillId="0" borderId="0" xfId="7" applyFont="1" applyAlignment="1">
      <alignment horizontal="center"/>
    </xf>
    <xf numFmtId="0" fontId="47" fillId="0" borderId="0" xfId="6" applyFont="1">
      <alignment vertical="center"/>
    </xf>
    <xf numFmtId="0" fontId="40" fillId="0" borderId="0" xfId="6" applyAlignment="1">
      <alignment vertical="center"/>
    </xf>
    <xf numFmtId="0" fontId="49" fillId="0" borderId="0" xfId="6" applyFont="1" applyAlignment="1">
      <alignment horizontal="center" vertical="center"/>
    </xf>
    <xf numFmtId="0" fontId="40" fillId="0" borderId="0" xfId="6" applyAlignment="1">
      <alignment horizontal="center" vertical="center"/>
    </xf>
    <xf numFmtId="0" fontId="40" fillId="0" borderId="14" xfId="6" applyBorder="1" applyAlignment="1">
      <alignment horizontal="left" vertical="center"/>
    </xf>
    <xf numFmtId="0" fontId="51" fillId="0" borderId="4" xfId="6" applyFont="1" applyBorder="1" applyAlignment="1">
      <alignment horizontal="center" vertical="center"/>
    </xf>
    <xf numFmtId="0" fontId="54" fillId="0" borderId="8" xfId="6" applyFont="1" applyBorder="1" applyAlignment="1">
      <alignment horizontal="center" vertical="center" wrapText="1"/>
    </xf>
    <xf numFmtId="186" fontId="53" fillId="7" borderId="4" xfId="6" applyNumberFormat="1" applyFont="1" applyFill="1" applyBorder="1" applyAlignment="1">
      <alignment horizontal="center" vertical="center" wrapText="1"/>
    </xf>
    <xf numFmtId="0" fontId="51" fillId="0" borderId="4" xfId="6" applyFont="1" applyBorder="1">
      <alignment vertical="center"/>
    </xf>
    <xf numFmtId="0" fontId="0" fillId="0" borderId="0" xfId="1" applyFont="1">
      <alignment vertical="center"/>
    </xf>
    <xf numFmtId="0" fontId="0" fillId="0" borderId="4" xfId="1" applyFont="1" applyBorder="1" applyAlignment="1">
      <alignment vertical="center"/>
    </xf>
    <xf numFmtId="0" fontId="4" fillId="0" borderId="4" xfId="1" applyFont="1" applyBorder="1" applyAlignment="1">
      <alignment vertical="center"/>
    </xf>
    <xf numFmtId="0" fontId="34" fillId="0" borderId="4" xfId="1" applyFont="1" applyBorder="1" applyAlignment="1">
      <alignment horizontal="center" vertical="center"/>
    </xf>
    <xf numFmtId="183" fontId="19" fillId="0" borderId="4" xfId="3" applyNumberFormat="1" applyFont="1" applyFill="1" applyBorder="1" applyAlignment="1">
      <alignment horizontal="right" vertical="center" shrinkToFit="1"/>
    </xf>
    <xf numFmtId="183" fontId="19" fillId="0" borderId="4" xfId="3" applyNumberFormat="1" applyFont="1" applyBorder="1" applyAlignment="1">
      <alignment horizontal="right" vertical="center" shrinkToFit="1"/>
    </xf>
    <xf numFmtId="176" fontId="19" fillId="5" borderId="4" xfId="3" applyNumberFormat="1" applyFont="1" applyFill="1" applyBorder="1" applyAlignment="1">
      <alignment horizontal="right" vertical="center" shrinkToFit="1"/>
    </xf>
    <xf numFmtId="180" fontId="27" fillId="0" borderId="4" xfId="5" applyNumberFormat="1" applyFont="1" applyFill="1" applyBorder="1" applyAlignment="1">
      <alignment horizontal="right" vertical="center"/>
    </xf>
    <xf numFmtId="38" fontId="9" fillId="0" borderId="4" xfId="5" applyNumberFormat="1" applyFont="1" applyBorder="1" applyAlignment="1">
      <alignment horizontal="center" vertical="center" wrapText="1"/>
    </xf>
    <xf numFmtId="180" fontId="9" fillId="7" borderId="9" xfId="5" applyNumberFormat="1" applyFont="1" applyFill="1" applyBorder="1" applyAlignment="1">
      <alignment horizontal="right" vertical="center"/>
    </xf>
    <xf numFmtId="38" fontId="9" fillId="0" borderId="4" xfId="5" applyNumberFormat="1" applyFont="1" applyBorder="1" applyAlignment="1">
      <alignment horizontal="justify" vertical="center"/>
    </xf>
    <xf numFmtId="38" fontId="23" fillId="0" borderId="33" xfId="5" applyNumberFormat="1" applyFont="1" applyBorder="1" applyAlignment="1">
      <alignment horizontal="justify" vertical="center"/>
    </xf>
    <xf numFmtId="38" fontId="27" fillId="0" borderId="28" xfId="5" applyNumberFormat="1" applyFont="1" applyBorder="1" applyAlignment="1">
      <alignment horizontal="right" vertical="center"/>
    </xf>
    <xf numFmtId="38" fontId="27" fillId="0" borderId="16" xfId="5" applyNumberFormat="1" applyFont="1" applyBorder="1" applyAlignment="1">
      <alignment horizontal="right" vertical="center"/>
    </xf>
    <xf numFmtId="38" fontId="35" fillId="0" borderId="16" xfId="5" applyNumberFormat="1" applyFont="1" applyBorder="1" applyAlignment="1">
      <alignment vertical="center" wrapText="1"/>
    </xf>
    <xf numFmtId="179" fontId="27" fillId="0" borderId="0" xfId="0" applyNumberFormat="1" applyFont="1" applyAlignment="1">
      <alignment horizontal="right"/>
    </xf>
    <xf numFmtId="0" fontId="27" fillId="0" borderId="6" xfId="0" applyFont="1" applyBorder="1" applyAlignment="1">
      <alignment horizontal="left" vertical="center"/>
    </xf>
    <xf numFmtId="0" fontId="3" fillId="0" borderId="6" xfId="0" applyNumberFormat="1" applyFont="1" applyBorder="1" applyAlignment="1">
      <alignment horizontal="left"/>
    </xf>
    <xf numFmtId="185" fontId="11" fillId="0" borderId="0" xfId="0" applyNumberFormat="1" applyFont="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2" borderId="7" xfId="1" applyFont="1" applyFill="1" applyBorder="1" applyAlignment="1">
      <alignment horizontal="left" vertical="top" wrapText="1"/>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25" fillId="0" borderId="0" xfId="1" applyFont="1" applyAlignment="1">
      <alignment horizontal="center" vertical="center"/>
    </xf>
    <xf numFmtId="0" fontId="4" fillId="0" borderId="8" xfId="1" applyFont="1" applyBorder="1" applyAlignment="1">
      <alignment horizontal="center" vertical="center"/>
    </xf>
    <xf numFmtId="56" fontId="31" fillId="0" borderId="7" xfId="1" applyNumberFormat="1" applyFont="1" applyBorder="1" applyAlignment="1">
      <alignment horizontal="center" vertical="center"/>
    </xf>
    <xf numFmtId="0" fontId="31" fillId="0" borderId="9" xfId="1" applyFont="1" applyBorder="1" applyAlignment="1">
      <alignment horizontal="center" vertical="center"/>
    </xf>
    <xf numFmtId="0" fontId="31" fillId="0" borderId="7" xfId="1" applyFont="1" applyBorder="1" applyAlignment="1">
      <alignment horizontal="center" vertical="center"/>
    </xf>
    <xf numFmtId="0" fontId="31" fillId="0" borderId="7" xfId="1" applyFont="1" applyBorder="1" applyAlignment="1">
      <alignment horizontal="left" vertical="center"/>
    </xf>
    <xf numFmtId="0" fontId="31" fillId="0" borderId="9" xfId="1" applyFont="1" applyBorder="1" applyAlignment="1">
      <alignment horizontal="left" vertical="center"/>
    </xf>
    <xf numFmtId="56" fontId="33" fillId="0" borderId="7" xfId="1" applyNumberFormat="1" applyFont="1" applyBorder="1" applyAlignment="1">
      <alignment horizontal="center" vertical="center"/>
    </xf>
    <xf numFmtId="0" fontId="33" fillId="0" borderId="9" xfId="1" applyFont="1" applyBorder="1" applyAlignment="1">
      <alignment horizontal="center" vertical="center"/>
    </xf>
    <xf numFmtId="0" fontId="33" fillId="0" borderId="7" xfId="1" applyFont="1" applyBorder="1" applyAlignment="1">
      <alignment horizontal="center" vertical="center"/>
    </xf>
    <xf numFmtId="0" fontId="33" fillId="0" borderId="7" xfId="1" applyFont="1" applyBorder="1" applyAlignment="1">
      <alignment horizontal="left" vertical="center"/>
    </xf>
    <xf numFmtId="0" fontId="33" fillId="0" borderId="9" xfId="1" applyFont="1" applyBorder="1" applyAlignment="1">
      <alignment horizontal="left" vertical="center"/>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31" fillId="0" borderId="7" xfId="1" applyFont="1" applyBorder="1" applyAlignment="1">
      <alignment vertical="center"/>
    </xf>
    <xf numFmtId="0" fontId="32" fillId="0" borderId="9" xfId="1" applyFont="1" applyBorder="1" applyAlignment="1">
      <alignment vertical="center"/>
    </xf>
    <xf numFmtId="0" fontId="5" fillId="0" borderId="15" xfId="1" applyFont="1" applyFill="1" applyBorder="1" applyAlignment="1">
      <alignment horizontal="left" vertical="center" wrapText="1"/>
    </xf>
    <xf numFmtId="0" fontId="55" fillId="0" borderId="4" xfId="0" applyFont="1" applyBorder="1" applyAlignment="1" applyProtection="1">
      <alignment horizontal="center" vertical="center" wrapText="1"/>
    </xf>
    <xf numFmtId="0" fontId="55" fillId="0" borderId="4" xfId="0" applyFont="1" applyBorder="1" applyAlignment="1" applyProtection="1">
      <alignment horizontal="left" vertical="center" wrapText="1"/>
    </xf>
    <xf numFmtId="0" fontId="31" fillId="0" borderId="10" xfId="1" applyFont="1" applyBorder="1" applyAlignment="1">
      <alignment horizontal="center" vertical="center"/>
    </xf>
    <xf numFmtId="0" fontId="32" fillId="0" borderId="16" xfId="1" applyFont="1" applyBorder="1" applyAlignment="1">
      <alignment horizontal="center" vertical="center"/>
    </xf>
    <xf numFmtId="0" fontId="4" fillId="0" borderId="1" xfId="1" applyFont="1" applyBorder="1" applyAlignment="1">
      <alignment vertical="top"/>
    </xf>
    <xf numFmtId="0" fontId="4" fillId="0" borderId="15" xfId="1" applyFont="1" applyBorder="1" applyAlignment="1">
      <alignment vertical="top"/>
    </xf>
    <xf numFmtId="0" fontId="4" fillId="0" borderId="2" xfId="1" applyFont="1" applyBorder="1" applyAlignment="1">
      <alignment vertical="top"/>
    </xf>
    <xf numFmtId="0" fontId="4" fillId="0" borderId="11" xfId="1" applyFont="1" applyBorder="1" applyAlignment="1">
      <alignment vertical="top"/>
    </xf>
    <xf numFmtId="0" fontId="4" fillId="0" borderId="0" xfId="1" applyFont="1" applyBorder="1" applyAlignment="1">
      <alignment vertical="top"/>
    </xf>
    <xf numFmtId="0" fontId="4" fillId="0" borderId="12" xfId="1" applyFont="1" applyBorder="1" applyAlignment="1">
      <alignment vertical="top"/>
    </xf>
    <xf numFmtId="0" fontId="31" fillId="0" borderId="11" xfId="1" applyFont="1" applyBorder="1" applyAlignment="1">
      <alignment horizontal="left" vertical="center" wrapText="1"/>
    </xf>
    <xf numFmtId="0" fontId="31" fillId="0" borderId="12" xfId="1" applyFont="1" applyBorder="1" applyAlignment="1">
      <alignment horizontal="left" vertical="center"/>
    </xf>
    <xf numFmtId="0" fontId="5" fillId="0" borderId="11" xfId="1" applyFont="1" applyBorder="1" applyAlignment="1">
      <alignment vertical="center" shrinkToFit="1"/>
    </xf>
    <xf numFmtId="0" fontId="4" fillId="0" borderId="12" xfId="1" applyFont="1" applyBorder="1" applyAlignment="1">
      <alignment vertical="center" shrinkToFit="1"/>
    </xf>
    <xf numFmtId="0" fontId="31" fillId="0" borderId="11" xfId="1" applyFont="1" applyBorder="1" applyAlignment="1">
      <alignment horizontal="left" vertical="center" wrapText="1" shrinkToFit="1"/>
    </xf>
    <xf numFmtId="0" fontId="31" fillId="0" borderId="12" xfId="1" applyFont="1" applyBorder="1" applyAlignment="1">
      <alignment horizontal="left" vertical="center" wrapText="1" shrinkToFit="1"/>
    </xf>
    <xf numFmtId="0" fontId="31" fillId="0" borderId="7" xfId="1" applyFont="1" applyBorder="1" applyAlignment="1">
      <alignment horizontal="left" vertical="center" wrapText="1"/>
    </xf>
    <xf numFmtId="0" fontId="4" fillId="0" borderId="0" xfId="1" applyFont="1" applyAlignment="1">
      <alignment vertical="center"/>
    </xf>
    <xf numFmtId="0" fontId="0" fillId="0" borderId="4" xfId="1" applyFont="1" applyBorder="1" applyAlignment="1">
      <alignment horizontal="left" vertical="top"/>
    </xf>
    <xf numFmtId="0" fontId="4" fillId="0" borderId="4" xfId="1" applyFont="1" applyBorder="1" applyAlignment="1">
      <alignment horizontal="left" vertical="top"/>
    </xf>
    <xf numFmtId="0" fontId="5" fillId="0" borderId="4" xfId="1" applyFont="1" applyBorder="1" applyAlignment="1">
      <alignment horizontal="left" vertical="center"/>
    </xf>
    <xf numFmtId="0" fontId="31" fillId="0" borderId="4" xfId="1" applyFont="1" applyBorder="1" applyAlignment="1">
      <alignment horizontal="left" vertical="center" wrapText="1" shrinkToFit="1"/>
    </xf>
    <xf numFmtId="0" fontId="32" fillId="0" borderId="4" xfId="1" applyFont="1" applyBorder="1" applyAlignment="1">
      <alignment horizontal="left" vertical="center" wrapText="1" shrinkToFit="1"/>
    </xf>
    <xf numFmtId="0" fontId="0" fillId="0" borderId="1" xfId="1" applyFont="1" applyBorder="1" applyAlignment="1">
      <alignment vertical="top" wrapTex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31" fillId="0" borderId="16" xfId="1" applyFont="1" applyBorder="1" applyAlignment="1">
      <alignment horizontal="center" vertical="center"/>
    </xf>
    <xf numFmtId="0" fontId="0" fillId="0" borderId="1" xfId="1" applyFont="1" applyBorder="1" applyAlignment="1">
      <alignment horizontal="left" vertical="top"/>
    </xf>
    <xf numFmtId="0" fontId="4" fillId="0" borderId="15" xfId="1" applyFont="1" applyBorder="1" applyAlignment="1">
      <alignment horizontal="left" vertical="top"/>
    </xf>
    <xf numFmtId="0" fontId="4" fillId="0" borderId="2" xfId="1" applyFont="1" applyBorder="1" applyAlignment="1">
      <alignment horizontal="left" vertical="top"/>
    </xf>
    <xf numFmtId="0" fontId="4" fillId="0" borderId="11" xfId="1" applyFont="1" applyBorder="1" applyAlignment="1">
      <alignment horizontal="left" vertical="top"/>
    </xf>
    <xf numFmtId="0" fontId="4" fillId="0" borderId="0" xfId="1" applyFont="1" applyBorder="1" applyAlignment="1">
      <alignment horizontal="left" vertical="top"/>
    </xf>
    <xf numFmtId="0" fontId="4" fillId="0" borderId="12" xfId="1" applyFont="1" applyBorder="1" applyAlignment="1">
      <alignment horizontal="left" vertical="top"/>
    </xf>
    <xf numFmtId="0" fontId="5" fillId="0" borderId="1" xfId="1" applyFont="1" applyBorder="1" applyAlignment="1">
      <alignment horizontal="left" vertical="center" shrinkToFit="1"/>
    </xf>
    <xf numFmtId="0" fontId="5" fillId="0" borderId="2" xfId="1" applyFont="1" applyBorder="1" applyAlignment="1">
      <alignment horizontal="left" vertical="center" shrinkToFit="1"/>
    </xf>
    <xf numFmtId="0" fontId="55" fillId="0" borderId="4" xfId="0" applyFont="1" applyFill="1" applyBorder="1" applyAlignment="1" applyProtection="1">
      <alignment horizontal="left" vertical="center" wrapText="1"/>
    </xf>
    <xf numFmtId="0" fontId="31" fillId="0" borderId="4" xfId="1" applyFont="1" applyBorder="1" applyAlignment="1">
      <alignment horizontal="center" vertical="center"/>
    </xf>
    <xf numFmtId="0" fontId="0" fillId="0" borderId="4" xfId="1" applyFont="1" applyBorder="1" applyAlignment="1">
      <alignment horizontal="center" vertical="center"/>
    </xf>
    <xf numFmtId="0" fontId="56" fillId="0" borderId="4" xfId="0" applyFont="1" applyBorder="1" applyAlignment="1" applyProtection="1">
      <alignment horizontal="center" vertical="center" wrapText="1"/>
    </xf>
    <xf numFmtId="0" fontId="31" fillId="0" borderId="3" xfId="1" applyFont="1" applyBorder="1" applyAlignment="1">
      <alignment horizontal="left" vertical="center" wrapText="1" shrinkToFit="1"/>
    </xf>
    <xf numFmtId="0" fontId="31" fillId="0" borderId="13" xfId="1" applyFont="1" applyBorder="1" applyAlignment="1">
      <alignment horizontal="left" vertical="center" wrapText="1" shrinkToFit="1"/>
    </xf>
    <xf numFmtId="0" fontId="31" fillId="0" borderId="4" xfId="1" applyFont="1" applyBorder="1" applyAlignment="1">
      <alignment horizontal="left" vertical="center" wrapText="1"/>
    </xf>
    <xf numFmtId="0" fontId="32" fillId="0" borderId="4" xfId="1" applyFont="1" applyBorder="1" applyAlignment="1">
      <alignment horizontal="left" vertical="center" wrapText="1"/>
    </xf>
    <xf numFmtId="0" fontId="27" fillId="0" borderId="7" xfId="3" applyFont="1" applyFill="1" applyBorder="1" applyAlignment="1">
      <alignment horizontal="center" vertical="center"/>
    </xf>
    <xf numFmtId="0" fontId="27" fillId="0" borderId="8" xfId="3" applyFont="1" applyFill="1" applyBorder="1" applyAlignment="1">
      <alignment horizontal="center" vertical="center"/>
    </xf>
    <xf numFmtId="0" fontId="27" fillId="0" borderId="9" xfId="3" applyFont="1" applyFill="1" applyBorder="1" applyAlignment="1">
      <alignment horizontal="center" vertical="center"/>
    </xf>
    <xf numFmtId="182" fontId="39" fillId="9" borderId="3" xfId="1" applyNumberFormat="1" applyFont="1" applyFill="1" applyBorder="1" applyAlignment="1">
      <alignment horizontal="center" vertical="center"/>
    </xf>
    <xf numFmtId="182" fontId="39" fillId="9" borderId="13" xfId="1" applyNumberFormat="1" applyFont="1" applyFill="1" applyBorder="1" applyAlignment="1">
      <alignment horizontal="center" vertical="center"/>
    </xf>
    <xf numFmtId="182" fontId="9" fillId="9" borderId="4" xfId="1" applyNumberFormat="1" applyFont="1" applyFill="1" applyBorder="1" applyAlignment="1">
      <alignment horizontal="center" vertical="center"/>
    </xf>
    <xf numFmtId="182" fontId="9" fillId="9" borderId="33" xfId="1" applyNumberFormat="1" applyFont="1" applyFill="1" applyBorder="1" applyAlignment="1">
      <alignment horizontal="center" vertical="center"/>
    </xf>
    <xf numFmtId="0" fontId="9" fillId="3" borderId="4" xfId="3" applyFont="1" applyFill="1" applyBorder="1" applyAlignment="1">
      <alignment horizontal="center" vertical="center"/>
    </xf>
    <xf numFmtId="0" fontId="9" fillId="4" borderId="4" xfId="3" applyFont="1" applyFill="1" applyBorder="1" applyAlignment="1">
      <alignment horizontal="center" vertical="center"/>
    </xf>
    <xf numFmtId="0" fontId="9" fillId="0" borderId="0" xfId="3" applyFont="1" applyAlignment="1">
      <alignment vertical="center" wrapText="1"/>
    </xf>
    <xf numFmtId="0" fontId="9" fillId="0" borderId="0" xfId="3" applyFont="1" applyAlignment="1">
      <alignment vertical="center"/>
    </xf>
    <xf numFmtId="0" fontId="9" fillId="0" borderId="14" xfId="3" applyFont="1" applyBorder="1" applyAlignment="1">
      <alignment vertical="center"/>
    </xf>
    <xf numFmtId="0" fontId="9" fillId="8" borderId="1" xfId="3" applyFont="1" applyFill="1" applyBorder="1" applyAlignment="1">
      <alignment horizontal="center" vertical="center"/>
    </xf>
    <xf numFmtId="0" fontId="9" fillId="8" borderId="15" xfId="3" applyFont="1" applyFill="1" applyBorder="1" applyAlignment="1">
      <alignment horizontal="center" vertical="center"/>
    </xf>
    <xf numFmtId="0" fontId="9" fillId="8" borderId="2" xfId="3" applyFont="1" applyFill="1" applyBorder="1" applyAlignment="1">
      <alignment horizontal="center" vertical="center"/>
    </xf>
    <xf numFmtId="0" fontId="9" fillId="8" borderId="3" xfId="3" applyFont="1" applyFill="1" applyBorder="1" applyAlignment="1">
      <alignment horizontal="center" vertical="center"/>
    </xf>
    <xf numFmtId="0" fontId="9" fillId="8" borderId="14" xfId="3" applyFont="1" applyFill="1" applyBorder="1" applyAlignment="1">
      <alignment horizontal="center" vertical="center"/>
    </xf>
    <xf numFmtId="0" fontId="9" fillId="8" borderId="13" xfId="3" applyFont="1" applyFill="1" applyBorder="1" applyAlignment="1">
      <alignment horizontal="center" vertical="center"/>
    </xf>
    <xf numFmtId="0" fontId="9" fillId="8" borderId="10" xfId="3" applyFont="1" applyFill="1" applyBorder="1" applyAlignment="1">
      <alignment horizontal="center" vertical="center"/>
    </xf>
    <xf numFmtId="0" fontId="9" fillId="8" borderId="5" xfId="3" applyFont="1" applyFill="1" applyBorder="1" applyAlignment="1">
      <alignment horizontal="center" vertical="center"/>
    </xf>
    <xf numFmtId="0" fontId="9" fillId="8" borderId="7" xfId="3" applyFont="1" applyFill="1" applyBorder="1" applyAlignment="1">
      <alignment horizontal="center" vertical="center" wrapText="1"/>
    </xf>
    <xf numFmtId="0" fontId="9" fillId="8" borderId="9" xfId="3" applyFont="1" applyFill="1" applyBorder="1" applyAlignment="1">
      <alignment horizontal="center" vertical="center" wrapText="1"/>
    </xf>
    <xf numFmtId="0" fontId="9" fillId="4" borderId="7" xfId="3" applyFont="1" applyFill="1" applyBorder="1" applyAlignment="1">
      <alignment horizontal="center" vertical="center"/>
    </xf>
    <xf numFmtId="0" fontId="15" fillId="0" borderId="0" xfId="3" applyFont="1" applyAlignment="1">
      <alignment vertical="center"/>
    </xf>
    <xf numFmtId="0" fontId="9" fillId="3" borderId="10" xfId="3" applyFont="1" applyFill="1" applyBorder="1" applyAlignment="1">
      <alignment horizontal="center" vertical="center"/>
    </xf>
    <xf numFmtId="0" fontId="9" fillId="4" borderId="5" xfId="3" applyFont="1" applyFill="1" applyBorder="1" applyAlignment="1">
      <alignment horizontal="center" vertical="center"/>
    </xf>
    <xf numFmtId="0" fontId="9" fillId="4" borderId="3" xfId="3" applyFont="1" applyFill="1" applyBorder="1" applyAlignment="1">
      <alignment horizontal="center" vertical="center"/>
    </xf>
    <xf numFmtId="0" fontId="16" fillId="0" borderId="0" xfId="3" applyNumberFormat="1" applyFont="1" applyAlignment="1">
      <alignment horizontal="center" vertical="center"/>
    </xf>
    <xf numFmtId="0" fontId="16" fillId="0" borderId="0" xfId="3" applyFont="1" applyAlignment="1">
      <alignment horizontal="center" vertical="center"/>
    </xf>
    <xf numFmtId="0" fontId="21" fillId="3" borderId="10" xfId="3" applyFont="1" applyFill="1" applyBorder="1" applyAlignment="1">
      <alignment horizontal="center" vertical="center"/>
    </xf>
    <xf numFmtId="0" fontId="21" fillId="3" borderId="16" xfId="3" applyFont="1" applyFill="1" applyBorder="1" applyAlignment="1">
      <alignment horizontal="center" vertical="center"/>
    </xf>
    <xf numFmtId="0" fontId="21" fillId="4" borderId="7" xfId="3" applyFont="1" applyFill="1" applyBorder="1" applyAlignment="1">
      <alignment horizontal="left" vertical="center" wrapText="1"/>
    </xf>
    <xf numFmtId="0" fontId="21" fillId="4" borderId="9" xfId="3" applyFont="1" applyFill="1" applyBorder="1" applyAlignment="1">
      <alignment horizontal="left" vertical="center" wrapText="1"/>
    </xf>
    <xf numFmtId="0" fontId="21" fillId="3" borderId="10" xfId="3" applyFont="1" applyFill="1" applyBorder="1" applyAlignment="1">
      <alignment horizontal="center" vertical="center" wrapText="1"/>
    </xf>
    <xf numFmtId="0" fontId="21" fillId="3" borderId="16" xfId="3" applyFont="1" applyFill="1" applyBorder="1" applyAlignment="1">
      <alignment horizontal="center" vertical="center" wrapText="1"/>
    </xf>
    <xf numFmtId="0" fontId="21" fillId="3" borderId="1" xfId="3" applyFont="1" applyFill="1" applyBorder="1" applyAlignment="1">
      <alignment horizontal="center" vertical="center"/>
    </xf>
    <xf numFmtId="0" fontId="21" fillId="3" borderId="2"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12" xfId="3" applyFont="1" applyFill="1" applyBorder="1" applyAlignment="1">
      <alignment horizontal="center" vertical="center"/>
    </xf>
    <xf numFmtId="0" fontId="21" fillId="3" borderId="4" xfId="3" applyFont="1" applyFill="1" applyBorder="1" applyAlignment="1">
      <alignment horizontal="center" vertical="center" wrapText="1"/>
    </xf>
    <xf numFmtId="0" fontId="21" fillId="3" borderId="1" xfId="3" applyFont="1" applyFill="1" applyBorder="1" applyAlignment="1">
      <alignment horizontal="center" vertical="center" wrapText="1"/>
    </xf>
    <xf numFmtId="0" fontId="21" fillId="3" borderId="11" xfId="3" applyFont="1" applyFill="1" applyBorder="1" applyAlignment="1">
      <alignment horizontal="center" vertical="center" wrapText="1"/>
    </xf>
    <xf numFmtId="0" fontId="21" fillId="4" borderId="7" xfId="3" applyFont="1" applyFill="1" applyBorder="1" applyAlignment="1">
      <alignment horizontal="center" vertical="center" wrapText="1"/>
    </xf>
    <xf numFmtId="0" fontId="21" fillId="4" borderId="9"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24" fillId="0" borderId="0" xfId="4" applyFont="1" applyAlignment="1">
      <alignment vertical="center"/>
    </xf>
    <xf numFmtId="0" fontId="23" fillId="0" borderId="0" xfId="1" applyFont="1" applyAlignment="1">
      <alignment vertical="center"/>
    </xf>
    <xf numFmtId="38" fontId="9" fillId="0" borderId="7" xfId="5" applyNumberFormat="1" applyFont="1" applyBorder="1" applyAlignment="1">
      <alignment horizontal="center" vertical="center"/>
    </xf>
    <xf numFmtId="38" fontId="9" fillId="0" borderId="9" xfId="5" applyNumberFormat="1" applyFont="1" applyBorder="1" applyAlignment="1">
      <alignment horizontal="center" vertical="center"/>
    </xf>
    <xf numFmtId="0" fontId="9" fillId="0" borderId="10" xfId="4" applyFont="1" applyBorder="1" applyAlignment="1">
      <alignment horizontal="center" vertical="center" wrapText="1"/>
    </xf>
    <xf numFmtId="0" fontId="9" fillId="0" borderId="5" xfId="4" applyFont="1" applyBorder="1" applyAlignment="1">
      <alignment horizontal="center" vertical="center"/>
    </xf>
    <xf numFmtId="0" fontId="9" fillId="0" borderId="1" xfId="4" applyFont="1" applyBorder="1" applyAlignment="1">
      <alignment horizontal="center" vertical="center" textRotation="255"/>
    </xf>
    <xf numFmtId="0" fontId="9" fillId="0" borderId="11" xfId="4" applyFont="1" applyBorder="1" applyAlignment="1">
      <alignment horizontal="center" vertical="center" textRotation="255"/>
    </xf>
    <xf numFmtId="0" fontId="9" fillId="0" borderId="3" xfId="4" applyFont="1" applyBorder="1" applyAlignment="1">
      <alignment horizontal="center" vertical="center" textRotation="255"/>
    </xf>
    <xf numFmtId="0" fontId="9" fillId="0" borderId="1" xfId="4" applyFont="1" applyBorder="1" applyAlignment="1">
      <alignment horizontal="center" vertical="center"/>
    </xf>
    <xf numFmtId="0" fontId="9" fillId="0" borderId="15" xfId="4" applyFont="1" applyBorder="1" applyAlignment="1">
      <alignment horizontal="center" vertical="center"/>
    </xf>
    <xf numFmtId="0" fontId="9" fillId="0" borderId="24" xfId="4" applyFont="1" applyBorder="1" applyAlignment="1">
      <alignment horizontal="center" vertical="center"/>
    </xf>
    <xf numFmtId="0" fontId="9" fillId="0" borderId="25" xfId="4" applyFont="1" applyBorder="1" applyAlignment="1">
      <alignment horizontal="center" vertical="center"/>
    </xf>
    <xf numFmtId="38" fontId="9" fillId="0" borderId="10" xfId="5" applyNumberFormat="1" applyFont="1" applyBorder="1" applyAlignment="1">
      <alignment horizontal="center" vertical="center"/>
    </xf>
    <xf numFmtId="38" fontId="9" fillId="0" borderId="5" xfId="5" applyNumberFormat="1" applyFont="1" applyBorder="1" applyAlignment="1">
      <alignment horizontal="center" vertical="center"/>
    </xf>
    <xf numFmtId="0" fontId="9" fillId="0" borderId="7" xfId="4" applyFont="1" applyBorder="1" applyAlignment="1">
      <alignment horizontal="center" vertical="center"/>
    </xf>
    <xf numFmtId="0" fontId="9" fillId="0" borderId="8" xfId="1" applyFont="1" applyBorder="1">
      <alignment vertical="center"/>
    </xf>
    <xf numFmtId="0" fontId="9" fillId="0" borderId="1" xfId="4" applyFont="1" applyBorder="1" applyAlignment="1">
      <alignment horizontal="center" vertical="center" wrapText="1"/>
    </xf>
    <xf numFmtId="0" fontId="9" fillId="0" borderId="15" xfId="1" applyFont="1" applyBorder="1">
      <alignment vertical="center"/>
    </xf>
    <xf numFmtId="0" fontId="9" fillId="0" borderId="25" xfId="1" applyFont="1" applyBorder="1">
      <alignment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9" fillId="0" borderId="13" xfId="4" applyFont="1" applyBorder="1" applyAlignment="1">
      <alignment horizontal="center" vertical="center"/>
    </xf>
    <xf numFmtId="0" fontId="16" fillId="0" borderId="0" xfId="4" applyFont="1" applyAlignment="1">
      <alignment horizontal="center" vertical="center"/>
    </xf>
    <xf numFmtId="0" fontId="9" fillId="0" borderId="3" xfId="1" applyFont="1" applyBorder="1">
      <alignment vertical="center"/>
    </xf>
    <xf numFmtId="0" fontId="9" fillId="0" borderId="14" xfId="1" applyFont="1" applyBorder="1">
      <alignment vertical="center"/>
    </xf>
    <xf numFmtId="0" fontId="9" fillId="0" borderId="8" xfId="4" applyFont="1" applyBorder="1" applyAlignment="1">
      <alignment horizontal="center" vertical="center"/>
    </xf>
    <xf numFmtId="0" fontId="9" fillId="0" borderId="9" xfId="4" applyFont="1" applyBorder="1" applyAlignment="1">
      <alignment horizontal="center" vertical="center"/>
    </xf>
    <xf numFmtId="181" fontId="27" fillId="7" borderId="7" xfId="5" applyNumberFormat="1" applyFont="1" applyFill="1" applyBorder="1" applyAlignment="1">
      <alignment horizontal="right" vertical="center" indent="1"/>
    </xf>
    <xf numFmtId="181" fontId="27" fillId="7" borderId="8" xfId="1" applyNumberFormat="1" applyFont="1" applyFill="1" applyBorder="1" applyAlignment="1">
      <alignment horizontal="right" vertical="center" indent="1"/>
    </xf>
    <xf numFmtId="181" fontId="27" fillId="7" borderId="9" xfId="1" applyNumberFormat="1" applyFont="1" applyFill="1" applyBorder="1" applyAlignment="1">
      <alignment horizontal="right" vertical="center" indent="1"/>
    </xf>
    <xf numFmtId="0" fontId="26" fillId="0" borderId="15" xfId="4" applyFont="1" applyBorder="1" applyAlignment="1">
      <alignment horizontal="left" vertical="center"/>
    </xf>
    <xf numFmtId="0" fontId="9" fillId="0" borderId="30" xfId="4" applyFont="1" applyBorder="1" applyAlignment="1">
      <alignment horizontal="center" vertical="center"/>
    </xf>
    <xf numFmtId="0" fontId="9" fillId="0" borderId="31" xfId="4" applyFont="1" applyBorder="1" applyAlignment="1">
      <alignment horizontal="center" vertical="center"/>
    </xf>
    <xf numFmtId="0" fontId="44" fillId="0" borderId="0" xfId="7" applyFont="1" applyBorder="1" applyAlignment="1">
      <alignment horizontal="center"/>
    </xf>
    <xf numFmtId="0" fontId="47" fillId="0" borderId="0" xfId="6" applyFont="1" applyBorder="1" applyAlignment="1">
      <alignment horizontal="left" vertical="center" wrapText="1"/>
    </xf>
    <xf numFmtId="187" fontId="52" fillId="0" borderId="7" xfId="6" applyNumberFormat="1" applyFont="1" applyBorder="1" applyAlignment="1">
      <alignment horizontal="center" vertical="center" wrapText="1"/>
    </xf>
    <xf numFmtId="187" fontId="52" fillId="0" borderId="8" xfId="6" applyNumberFormat="1" applyFont="1" applyBorder="1" applyAlignment="1">
      <alignment horizontal="center" vertical="center" wrapText="1"/>
    </xf>
    <xf numFmtId="187" fontId="52" fillId="0" borderId="9" xfId="6" applyNumberFormat="1" applyFont="1" applyBorder="1" applyAlignment="1">
      <alignment horizontal="center" vertical="center" wrapText="1"/>
    </xf>
    <xf numFmtId="0" fontId="30" fillId="7" borderId="14" xfId="6" applyFont="1" applyFill="1" applyBorder="1" applyAlignment="1">
      <alignment horizontal="right" vertical="center" indent="1" shrinkToFit="1"/>
    </xf>
    <xf numFmtId="188" fontId="53" fillId="0" borderId="7" xfId="6" applyNumberFormat="1" applyFont="1" applyBorder="1" applyAlignment="1">
      <alignment horizontal="center" vertical="center" shrinkToFit="1"/>
    </xf>
    <xf numFmtId="188" fontId="53" fillId="0" borderId="8" xfId="6" applyNumberFormat="1" applyFont="1" applyBorder="1" applyAlignment="1">
      <alignment horizontal="center" vertical="center" shrinkToFit="1"/>
    </xf>
    <xf numFmtId="0" fontId="40" fillId="0" borderId="41" xfId="6" applyBorder="1" applyAlignment="1">
      <alignment horizontal="center" vertical="center"/>
    </xf>
    <xf numFmtId="0" fontId="40" fillId="0" borderId="42" xfId="6" applyBorder="1" applyAlignment="1">
      <alignment horizontal="center" vertical="center"/>
    </xf>
    <xf numFmtId="0" fontId="50" fillId="0" borderId="1" xfId="6" applyFont="1" applyBorder="1" applyAlignment="1">
      <alignment horizontal="left" vertical="top" wrapText="1"/>
    </xf>
    <xf numFmtId="0" fontId="50" fillId="0" borderId="15" xfId="6" applyFont="1" applyBorder="1" applyAlignment="1">
      <alignment horizontal="left" vertical="top"/>
    </xf>
    <xf numFmtId="0" fontId="50" fillId="0" borderId="2" xfId="6" applyFont="1" applyBorder="1" applyAlignment="1">
      <alignment horizontal="left" vertical="top"/>
    </xf>
    <xf numFmtId="0" fontId="50" fillId="0" borderId="11" xfId="6" applyFont="1" applyBorder="1" applyAlignment="1">
      <alignment horizontal="left" vertical="top"/>
    </xf>
    <xf numFmtId="0" fontId="50" fillId="0" borderId="0" xfId="6" applyFont="1" applyAlignment="1">
      <alignment horizontal="left" vertical="top"/>
    </xf>
    <xf numFmtId="0" fontId="50" fillId="0" borderId="12" xfId="6" applyFont="1" applyBorder="1" applyAlignment="1">
      <alignment horizontal="left" vertical="top"/>
    </xf>
    <xf numFmtId="0" fontId="50" fillId="0" borderId="3" xfId="6" applyFont="1" applyBorder="1" applyAlignment="1">
      <alignment horizontal="left" vertical="top"/>
    </xf>
    <xf numFmtId="0" fontId="50" fillId="0" borderId="14" xfId="6" applyFont="1" applyBorder="1" applyAlignment="1">
      <alignment horizontal="left" vertical="top"/>
    </xf>
    <xf numFmtId="0" fontId="50" fillId="0" borderId="13" xfId="6" applyFont="1" applyBorder="1" applyAlignment="1">
      <alignment horizontal="left" vertical="top"/>
    </xf>
    <xf numFmtId="0" fontId="40" fillId="0" borderId="38" xfId="6" applyBorder="1" applyAlignment="1">
      <alignment horizontal="center" vertical="center"/>
    </xf>
    <xf numFmtId="0" fontId="40" fillId="0" borderId="36" xfId="6" applyBorder="1" applyAlignment="1">
      <alignment horizontal="center" vertical="center"/>
    </xf>
    <xf numFmtId="0" fontId="40" fillId="0" borderId="34" xfId="6" applyBorder="1" applyAlignment="1">
      <alignment horizontal="center" vertical="center"/>
    </xf>
    <xf numFmtId="0" fontId="40" fillId="0" borderId="37" xfId="6" applyBorder="1" applyAlignment="1">
      <alignment horizontal="center" vertical="center"/>
    </xf>
    <xf numFmtId="0" fontId="40" fillId="0" borderId="35" xfId="6" applyBorder="1" applyAlignment="1">
      <alignment horizontal="center" vertical="center"/>
    </xf>
    <xf numFmtId="0" fontId="40" fillId="0" borderId="44" xfId="6" applyBorder="1" applyAlignment="1">
      <alignment horizontal="center" vertical="center"/>
    </xf>
    <xf numFmtId="0" fontId="40" fillId="0" borderId="40" xfId="6" applyBorder="1" applyAlignment="1">
      <alignment horizontal="center" vertical="center"/>
    </xf>
    <xf numFmtId="0" fontId="40" fillId="0" borderId="46" xfId="6" applyBorder="1" applyAlignment="1">
      <alignment horizontal="center" vertical="center"/>
    </xf>
    <xf numFmtId="0" fontId="40" fillId="0" borderId="47" xfId="6" applyBorder="1" applyAlignment="1">
      <alignment horizontal="center" vertical="center"/>
    </xf>
    <xf numFmtId="0" fontId="40" fillId="0" borderId="48" xfId="6" applyBorder="1" applyAlignment="1">
      <alignment horizontal="center" vertical="center"/>
    </xf>
    <xf numFmtId="0" fontId="40" fillId="0" borderId="49" xfId="6" applyBorder="1" applyAlignment="1">
      <alignment horizontal="center" vertical="center"/>
    </xf>
    <xf numFmtId="0" fontId="40" fillId="0" borderId="0" xfId="6" applyBorder="1" applyAlignment="1">
      <alignment horizontal="center" vertical="center"/>
    </xf>
    <xf numFmtId="0" fontId="40" fillId="0" borderId="50" xfId="6" applyBorder="1" applyAlignment="1">
      <alignment horizontal="center" vertical="center"/>
    </xf>
    <xf numFmtId="0" fontId="40" fillId="0" borderId="51" xfId="6" applyBorder="1" applyAlignment="1">
      <alignment horizontal="center" vertical="center"/>
    </xf>
    <xf numFmtId="0" fontId="40" fillId="0" borderId="52" xfId="6" applyBorder="1" applyAlignment="1">
      <alignment horizontal="center" vertical="center"/>
    </xf>
    <xf numFmtId="0" fontId="40" fillId="0" borderId="53" xfId="6" applyBorder="1" applyAlignment="1">
      <alignment horizontal="center" vertical="center"/>
    </xf>
    <xf numFmtId="0" fontId="40" fillId="0" borderId="43" xfId="6" applyBorder="1" applyAlignment="1">
      <alignment horizontal="center" vertical="center"/>
    </xf>
    <xf numFmtId="0" fontId="48" fillId="0" borderId="34" xfId="6" applyFont="1" applyBorder="1" applyAlignment="1">
      <alignment horizontal="center" vertical="center"/>
    </xf>
    <xf numFmtId="0" fontId="48" fillId="0" borderId="41" xfId="6" applyFont="1" applyBorder="1" applyAlignment="1">
      <alignment horizontal="center" vertical="center"/>
    </xf>
    <xf numFmtId="0" fontId="40" fillId="0" borderId="45" xfId="6" applyBorder="1" applyAlignment="1">
      <alignment horizontal="center" vertical="center"/>
    </xf>
    <xf numFmtId="189" fontId="48" fillId="7" borderId="38" xfId="6" applyNumberFormat="1" applyFont="1" applyFill="1" applyBorder="1" applyAlignment="1">
      <alignment horizontal="center" vertical="center"/>
    </xf>
    <xf numFmtId="189" fontId="48" fillId="7" borderId="36" xfId="6" applyNumberFormat="1" applyFont="1" applyFill="1" applyBorder="1" applyAlignment="1">
      <alignment horizontal="center" vertical="center"/>
    </xf>
    <xf numFmtId="0" fontId="48" fillId="0" borderId="39" xfId="6" applyFont="1" applyBorder="1" applyAlignment="1">
      <alignment horizontal="center" vertical="center"/>
    </xf>
    <xf numFmtId="0" fontId="27" fillId="0" borderId="34" xfId="6" applyFont="1" applyBorder="1" applyAlignment="1">
      <alignment horizontal="center" vertical="center"/>
    </xf>
    <xf numFmtId="0" fontId="27" fillId="0" borderId="40" xfId="6" applyFont="1" applyBorder="1" applyAlignment="1">
      <alignment horizontal="center" vertical="center"/>
    </xf>
    <xf numFmtId="0" fontId="27" fillId="0" borderId="41" xfId="6" applyFont="1" applyBorder="1" applyAlignment="1">
      <alignment horizontal="center" vertical="center"/>
    </xf>
  </cellXfs>
  <cellStyles count="8">
    <cellStyle name="桁区切り [0.00]" xfId="2" builtinId="3"/>
    <cellStyle name="桁区切り 2" xfId="5" xr:uid="{9F8A8C7D-65FD-4310-B3BC-9046DABCD847}"/>
    <cellStyle name="標準" xfId="0" builtinId="0"/>
    <cellStyle name="標準 2" xfId="1" xr:uid="{DC6EFF79-02A9-4A45-9999-F8F1BE2062BD}"/>
    <cellStyle name="標準 3" xfId="3" xr:uid="{6A792610-DEA7-4A15-BCB2-38549A1133CB}"/>
    <cellStyle name="標準 4" xfId="6" xr:uid="{25BB9B6B-7F3E-4D51-89A5-1C2C9DA14819}"/>
    <cellStyle name="標準_⑤参考様式11,12号別紙(収支実績報告書（支援交付金））" xfId="7" xr:uid="{F032A309-1677-44A4-A985-7BBC46EF480A}"/>
    <cellStyle name="標準_収支決算書" xfId="4" xr:uid="{15865AF3-A62E-4708-9D3A-F3AAC44CF621}"/>
  </cellStyles>
  <dxfs count="0"/>
  <tableStyles count="0" defaultTableStyle="TableStyleMedium9" defaultPivotStyle="PivotStyleLight16"/>
  <colors>
    <mruColors>
      <color rgb="FFFFFFD9"/>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tabSelected="1" view="pageBreakPreview" zoomScaleNormal="100" zoomScaleSheetLayoutView="100" workbookViewId="0">
      <selection activeCell="B10" sqref="B10"/>
    </sheetView>
  </sheetViews>
  <sheetFormatPr defaultColWidth="9" defaultRowHeight="13.5"/>
  <cols>
    <col min="1" max="16384" width="9" style="22"/>
  </cols>
  <sheetData>
    <row r="1" spans="1:15" ht="20.100000000000001" customHeight="1">
      <c r="A1" s="18"/>
      <c r="B1" s="19"/>
      <c r="C1" s="19"/>
      <c r="D1" s="19"/>
      <c r="E1" s="19"/>
      <c r="F1" s="19"/>
      <c r="G1" s="20"/>
      <c r="H1" s="20"/>
      <c r="I1" s="21"/>
      <c r="M1" s="212">
        <v>46112</v>
      </c>
      <c r="N1" s="212"/>
    </row>
    <row r="2" spans="1:15" ht="20.100000000000001" customHeight="1">
      <c r="A2" s="23"/>
      <c r="B2" s="19"/>
      <c r="C2" s="19"/>
      <c r="D2" s="19"/>
      <c r="E2" s="19"/>
      <c r="F2" s="19"/>
      <c r="G2" s="20"/>
      <c r="H2" s="24"/>
      <c r="I2" s="21"/>
    </row>
    <row r="3" spans="1:15" ht="20.100000000000001" customHeight="1">
      <c r="A3" s="23"/>
      <c r="B3" s="19" t="s">
        <v>0</v>
      </c>
      <c r="C3" s="19"/>
      <c r="D3" s="19"/>
      <c r="E3" s="19"/>
      <c r="F3" s="19"/>
      <c r="G3" s="20"/>
      <c r="H3" s="20"/>
      <c r="I3" s="21"/>
    </row>
    <row r="4" spans="1:15" ht="20.100000000000001" customHeight="1">
      <c r="A4" s="23"/>
      <c r="B4" s="19"/>
      <c r="C4" s="19"/>
      <c r="D4" s="19"/>
      <c r="E4" s="19"/>
      <c r="F4" s="19"/>
      <c r="G4" s="20"/>
      <c r="J4" s="25" t="s">
        <v>1</v>
      </c>
      <c r="K4" s="213" t="s">
        <v>136</v>
      </c>
      <c r="L4" s="213"/>
      <c r="M4" s="213"/>
      <c r="N4" s="213"/>
    </row>
    <row r="5" spans="1:15" ht="39.950000000000003" customHeight="1">
      <c r="A5" s="23"/>
      <c r="B5" s="19"/>
      <c r="C5" s="19"/>
      <c r="D5" s="19"/>
      <c r="E5" s="19"/>
      <c r="F5" s="19"/>
      <c r="G5" s="20"/>
      <c r="K5" s="106" t="s">
        <v>137</v>
      </c>
      <c r="L5" s="27" t="s">
        <v>2</v>
      </c>
      <c r="M5" s="26"/>
      <c r="N5" s="214" t="s">
        <v>21</v>
      </c>
      <c r="O5" s="214"/>
    </row>
    <row r="6" spans="1:15" ht="20.100000000000001" customHeight="1">
      <c r="A6" s="23"/>
      <c r="B6" s="19"/>
      <c r="C6" s="19"/>
      <c r="D6" s="19"/>
      <c r="E6" s="19"/>
      <c r="F6" s="28"/>
      <c r="G6" s="29"/>
      <c r="H6" s="20"/>
      <c r="I6" s="30"/>
    </row>
    <row r="7" spans="1:15" ht="24">
      <c r="A7" s="215">
        <v>7</v>
      </c>
      <c r="B7" s="215"/>
      <c r="C7" s="215"/>
      <c r="D7" s="215"/>
      <c r="E7" s="215"/>
      <c r="F7" s="215"/>
      <c r="G7" s="215"/>
      <c r="H7" s="215"/>
      <c r="I7" s="215"/>
      <c r="J7" s="215"/>
      <c r="K7" s="215"/>
      <c r="L7" s="215"/>
      <c r="M7" s="215"/>
      <c r="N7" s="215"/>
      <c r="O7" s="215"/>
    </row>
    <row r="8" spans="1:15" ht="20.100000000000001" customHeight="1">
      <c r="A8" s="31"/>
      <c r="B8" s="31"/>
      <c r="C8" s="31"/>
      <c r="D8" s="31"/>
      <c r="E8" s="31"/>
      <c r="F8" s="31"/>
      <c r="G8" s="31"/>
      <c r="H8" s="31"/>
      <c r="I8" s="31"/>
    </row>
    <row r="9" spans="1:15" s="38" customFormat="1" ht="20.100000000000001" customHeight="1">
      <c r="A9" s="32"/>
      <c r="B9" s="33" t="s">
        <v>192</v>
      </c>
      <c r="C9" s="33"/>
      <c r="D9" s="33"/>
      <c r="E9" s="33"/>
      <c r="F9" s="33"/>
      <c r="G9" s="34"/>
      <c r="H9" s="35"/>
      <c r="I9" s="36"/>
      <c r="J9" s="37"/>
    </row>
    <row r="11" spans="1:15" s="38" customFormat="1" ht="20.100000000000001" customHeight="1">
      <c r="A11" s="39" t="s">
        <v>3</v>
      </c>
      <c r="B11" s="33"/>
      <c r="C11" s="33"/>
      <c r="D11" s="33"/>
      <c r="E11" s="33"/>
      <c r="F11" s="33"/>
      <c r="G11" s="34"/>
      <c r="H11" s="35"/>
      <c r="I11" s="36"/>
      <c r="J11" s="37"/>
    </row>
    <row r="12" spans="1:15" s="38" customFormat="1" ht="20.100000000000001" customHeight="1">
      <c r="A12" s="39" t="s">
        <v>4</v>
      </c>
      <c r="B12" s="33"/>
      <c r="C12" s="33"/>
      <c r="D12" s="33"/>
      <c r="E12" s="33"/>
      <c r="F12" s="33"/>
      <c r="G12" s="34"/>
      <c r="H12" s="35"/>
      <c r="J12" s="37"/>
      <c r="N12" s="34" t="s">
        <v>5</v>
      </c>
    </row>
    <row r="13" spans="1:15" s="18" customFormat="1" ht="20.100000000000001" customHeight="1">
      <c r="A13" s="222" t="s">
        <v>6</v>
      </c>
      <c r="B13" s="223"/>
      <c r="C13" s="40" t="s">
        <v>7</v>
      </c>
      <c r="D13" s="41"/>
      <c r="E13" s="216" t="s">
        <v>8</v>
      </c>
      <c r="F13" s="216"/>
      <c r="G13" s="216"/>
      <c r="H13" s="217" t="s">
        <v>9</v>
      </c>
      <c r="I13" s="218"/>
      <c r="J13" s="218"/>
      <c r="K13" s="219"/>
      <c r="L13" s="220" t="s">
        <v>10</v>
      </c>
      <c r="M13" s="220" t="s">
        <v>11</v>
      </c>
      <c r="N13" s="220" t="s">
        <v>12</v>
      </c>
    </row>
    <row r="14" spans="1:15" s="18" customFormat="1" ht="72" customHeight="1">
      <c r="A14" s="224"/>
      <c r="B14" s="225"/>
      <c r="C14" s="42"/>
      <c r="D14" s="43" t="s">
        <v>13</v>
      </c>
      <c r="E14" s="43" t="s">
        <v>14</v>
      </c>
      <c r="F14" s="43" t="s">
        <v>15</v>
      </c>
      <c r="G14" s="43" t="s">
        <v>16</v>
      </c>
      <c r="H14" s="44" t="s">
        <v>17</v>
      </c>
      <c r="I14" s="44" t="s">
        <v>18</v>
      </c>
      <c r="J14" s="44" t="s">
        <v>19</v>
      </c>
      <c r="K14" s="44" t="s">
        <v>20</v>
      </c>
      <c r="L14" s="221"/>
      <c r="M14" s="221"/>
      <c r="N14" s="221"/>
    </row>
    <row r="15" spans="1:15" s="18" customFormat="1" ht="72" customHeight="1">
      <c r="A15" s="226"/>
      <c r="B15" s="227"/>
      <c r="C15" s="102">
        <v>20</v>
      </c>
      <c r="D15" s="103">
        <v>3</v>
      </c>
      <c r="E15" s="103">
        <v>1</v>
      </c>
      <c r="F15" s="43"/>
      <c r="G15" s="43"/>
      <c r="H15" s="44"/>
      <c r="I15" s="104">
        <v>1</v>
      </c>
      <c r="J15" s="104"/>
      <c r="K15" s="104"/>
      <c r="L15" s="105">
        <v>2</v>
      </c>
      <c r="M15" s="105">
        <v>3</v>
      </c>
      <c r="N15" s="45"/>
    </row>
  </sheetData>
  <mergeCells count="10">
    <mergeCell ref="M1:N1"/>
    <mergeCell ref="K4:N4"/>
    <mergeCell ref="N5:O5"/>
    <mergeCell ref="A7:O7"/>
    <mergeCell ref="E13:G13"/>
    <mergeCell ref="H13:K13"/>
    <mergeCell ref="L13:L14"/>
    <mergeCell ref="M13:M14"/>
    <mergeCell ref="N13:N14"/>
    <mergeCell ref="A13:B15"/>
  </mergeCells>
  <phoneticPr fontId="2"/>
  <pageMargins left="0.7" right="0.7" top="0.75" bottom="0.75" header="0.3" footer="0.3"/>
  <pageSetup paperSize="9" scale="97" fitToHeight="0" orientation="landscape" cellComments="asDisplayed"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84CF-D8F5-46E9-A39D-2B4E05C4D1B0}">
  <sheetPr>
    <pageSetUpPr fitToPage="1"/>
  </sheetPr>
  <dimension ref="A1:I79"/>
  <sheetViews>
    <sheetView view="pageBreakPreview" zoomScaleNormal="100" zoomScaleSheetLayoutView="100" workbookViewId="0">
      <selection activeCell="H63" sqref="H63"/>
    </sheetView>
  </sheetViews>
  <sheetFormatPr defaultColWidth="9" defaultRowHeight="24" customHeight="1"/>
  <cols>
    <col min="1" max="2" width="2.625" style="6" customWidth="1"/>
    <col min="3" max="3" width="4.5" style="6" customWidth="1"/>
    <col min="4" max="5" width="11.5" style="6" customWidth="1"/>
    <col min="6" max="6" width="11.25" style="6" customWidth="1"/>
    <col min="7" max="7" width="18.375" style="6" customWidth="1"/>
    <col min="8" max="8" width="35.75" style="6" customWidth="1"/>
    <col min="9" max="16384" width="9" style="6"/>
  </cols>
  <sheetData>
    <row r="1" spans="1:9" ht="24" customHeight="1">
      <c r="A1" s="5" t="s">
        <v>22</v>
      </c>
      <c r="B1" s="5"/>
      <c r="C1" s="5"/>
      <c r="D1" s="5"/>
      <c r="H1" s="114">
        <f>かがみ!M1</f>
        <v>46112</v>
      </c>
      <c r="I1" s="114"/>
    </row>
    <row r="2" spans="1:9" ht="24" customHeight="1">
      <c r="A2" s="234" t="str">
        <f>"令和"&amp;かがみ!A7&amp;"年度 　中山間集落協定実施状況報告書"</f>
        <v>令和7年度 　中山間集落協定実施状況報告書</v>
      </c>
      <c r="B2" s="234"/>
      <c r="C2" s="234"/>
      <c r="D2" s="234"/>
      <c r="E2" s="234"/>
      <c r="F2" s="234"/>
      <c r="G2" s="234"/>
      <c r="H2" s="234"/>
    </row>
    <row r="3" spans="1:9" ht="24" customHeight="1">
      <c r="A3" s="7"/>
      <c r="B3" s="7"/>
      <c r="C3" s="7"/>
      <c r="D3" s="7"/>
      <c r="E3" s="7"/>
      <c r="F3" s="7"/>
      <c r="G3" s="7"/>
      <c r="H3" s="7"/>
    </row>
    <row r="4" spans="1:9" ht="24" customHeight="1">
      <c r="A4" s="7"/>
      <c r="B4" s="7"/>
      <c r="C4" s="7"/>
      <c r="D4" s="7"/>
      <c r="E4" s="7"/>
      <c r="F4" s="7"/>
      <c r="G4" s="8"/>
      <c r="H4" s="152" t="str">
        <f>かがみ!K5&amp;" 集落協定"</f>
        <v>日南A 集落協定</v>
      </c>
    </row>
    <row r="5" spans="1:9" ht="24" customHeight="1">
      <c r="A5" s="9"/>
      <c r="B5" s="9"/>
      <c r="C5" s="9"/>
      <c r="D5" s="9"/>
      <c r="E5" s="9"/>
      <c r="F5" s="9"/>
      <c r="G5" s="10"/>
      <c r="H5" s="153" t="str">
        <f>"代表　　"&amp;かがみ!N5</f>
        <v>代表　　日南　太郎</v>
      </c>
    </row>
    <row r="6" spans="1:9" ht="24" customHeight="1">
      <c r="A6" s="6" t="s">
        <v>23</v>
      </c>
      <c r="G6" s="11"/>
    </row>
    <row r="7" spans="1:9" ht="24" customHeight="1">
      <c r="B7" s="6" t="s">
        <v>24</v>
      </c>
    </row>
    <row r="8" spans="1:9" s="9" customFormat="1" ht="24" customHeight="1">
      <c r="C8" s="12" t="s">
        <v>25</v>
      </c>
      <c r="D8" s="232" t="s">
        <v>26</v>
      </c>
      <c r="E8" s="235"/>
      <c r="F8" s="235"/>
      <c r="G8" s="233"/>
      <c r="H8" s="13" t="s">
        <v>27</v>
      </c>
    </row>
    <row r="9" spans="1:9" ht="28.5" customHeight="1">
      <c r="C9" s="116" t="s">
        <v>144</v>
      </c>
      <c r="D9" s="228" t="s">
        <v>28</v>
      </c>
      <c r="E9" s="229"/>
      <c r="F9" s="229"/>
      <c r="G9" s="230"/>
      <c r="H9" s="111" t="s">
        <v>138</v>
      </c>
    </row>
    <row r="10" spans="1:9" ht="28.5" customHeight="1">
      <c r="C10" s="116"/>
      <c r="D10" s="228" t="s">
        <v>29</v>
      </c>
      <c r="E10" s="229"/>
      <c r="F10" s="229"/>
      <c r="G10" s="230"/>
      <c r="H10" s="111"/>
    </row>
    <row r="11" spans="1:9" ht="28.5" customHeight="1">
      <c r="C11" s="116" t="s">
        <v>143</v>
      </c>
      <c r="D11" s="228" t="s">
        <v>30</v>
      </c>
      <c r="E11" s="229"/>
      <c r="F11" s="229"/>
      <c r="G11" s="230"/>
      <c r="H11" s="111" t="s">
        <v>139</v>
      </c>
    </row>
    <row r="12" spans="1:9" ht="28.5" customHeight="1">
      <c r="C12" s="116" t="s">
        <v>143</v>
      </c>
      <c r="D12" s="228" t="s">
        <v>31</v>
      </c>
      <c r="E12" s="229"/>
      <c r="F12" s="229"/>
      <c r="G12" s="230"/>
      <c r="H12" s="111" t="s">
        <v>140</v>
      </c>
    </row>
    <row r="13" spans="1:9" ht="28.5" customHeight="1">
      <c r="C13" s="116"/>
      <c r="D13" s="107" t="s">
        <v>32</v>
      </c>
      <c r="E13" s="108"/>
      <c r="F13" s="108"/>
      <c r="G13" s="109"/>
      <c r="H13" s="111" t="s">
        <v>141</v>
      </c>
    </row>
    <row r="14" spans="1:9" ht="28.5" customHeight="1">
      <c r="C14" s="116"/>
      <c r="D14" s="228" t="s">
        <v>33</v>
      </c>
      <c r="E14" s="229"/>
      <c r="F14" s="229"/>
      <c r="G14" s="230"/>
      <c r="H14" s="111"/>
    </row>
    <row r="15" spans="1:9" ht="28.5" customHeight="1">
      <c r="C15" s="116"/>
      <c r="D15" s="110" t="s">
        <v>34</v>
      </c>
      <c r="E15" s="108"/>
      <c r="F15" s="108"/>
      <c r="G15" s="109"/>
      <c r="H15" s="111"/>
    </row>
    <row r="16" spans="1:9" ht="39" customHeight="1">
      <c r="C16" s="116" t="s">
        <v>143</v>
      </c>
      <c r="D16" s="231" t="s">
        <v>35</v>
      </c>
      <c r="E16" s="229"/>
      <c r="F16" s="229"/>
      <c r="G16" s="230"/>
      <c r="H16" s="112" t="s">
        <v>142</v>
      </c>
    </row>
    <row r="17" spans="2:8" ht="28.5" customHeight="1">
      <c r="C17" s="116"/>
      <c r="D17" s="231" t="s">
        <v>36</v>
      </c>
      <c r="E17" s="229"/>
      <c r="F17" s="229"/>
      <c r="G17" s="230"/>
      <c r="H17" s="113"/>
    </row>
    <row r="18" spans="2:8" ht="28.5" customHeight="1">
      <c r="C18" s="116"/>
      <c r="D18" s="110" t="s">
        <v>37</v>
      </c>
      <c r="E18" s="108"/>
      <c r="F18" s="108"/>
      <c r="G18" s="109"/>
      <c r="H18" s="111"/>
    </row>
    <row r="19" spans="2:8" ht="24" customHeight="1">
      <c r="B19" s="6" t="s">
        <v>38</v>
      </c>
    </row>
    <row r="20" spans="2:8" s="9" customFormat="1" ht="24" customHeight="1">
      <c r="C20" s="232" t="s">
        <v>39</v>
      </c>
      <c r="D20" s="233"/>
      <c r="E20" s="232" t="s">
        <v>40</v>
      </c>
      <c r="F20" s="233"/>
      <c r="G20" s="232" t="s">
        <v>41</v>
      </c>
      <c r="H20" s="233"/>
    </row>
    <row r="21" spans="2:8" ht="24" customHeight="1">
      <c r="C21" s="236" t="s">
        <v>223</v>
      </c>
      <c r="D21" s="237"/>
      <c r="E21" s="238" t="s">
        <v>145</v>
      </c>
      <c r="F21" s="237"/>
      <c r="G21" s="239" t="s">
        <v>148</v>
      </c>
      <c r="H21" s="240"/>
    </row>
    <row r="22" spans="2:8" ht="24" customHeight="1">
      <c r="C22" s="236" t="s">
        <v>224</v>
      </c>
      <c r="D22" s="237"/>
      <c r="E22" s="238" t="s">
        <v>146</v>
      </c>
      <c r="F22" s="237"/>
      <c r="G22" s="239" t="s">
        <v>149</v>
      </c>
      <c r="H22" s="240"/>
    </row>
    <row r="23" spans="2:8" ht="24" customHeight="1">
      <c r="C23" s="236" t="s">
        <v>225</v>
      </c>
      <c r="D23" s="237"/>
      <c r="E23" s="238" t="s">
        <v>147</v>
      </c>
      <c r="F23" s="237"/>
      <c r="G23" s="239" t="s">
        <v>150</v>
      </c>
      <c r="H23" s="240"/>
    </row>
    <row r="24" spans="2:8" ht="24" customHeight="1">
      <c r="C24" s="241"/>
      <c r="D24" s="242"/>
      <c r="E24" s="243"/>
      <c r="F24" s="242"/>
      <c r="G24" s="244"/>
      <c r="H24" s="245"/>
    </row>
    <row r="25" spans="2:8" ht="24" customHeight="1">
      <c r="C25" s="241"/>
      <c r="D25" s="242"/>
      <c r="E25" s="243"/>
      <c r="F25" s="242"/>
      <c r="G25" s="244"/>
      <c r="H25" s="245"/>
    </row>
    <row r="26" spans="2:8" ht="24" customHeight="1">
      <c r="C26" s="241"/>
      <c r="D26" s="242"/>
      <c r="E26" s="243"/>
      <c r="F26" s="242"/>
      <c r="G26" s="244"/>
      <c r="H26" s="245"/>
    </row>
    <row r="27" spans="2:8" ht="24" customHeight="1">
      <c r="C27" s="241"/>
      <c r="D27" s="242"/>
      <c r="E27" s="243"/>
      <c r="F27" s="242"/>
      <c r="G27" s="244"/>
      <c r="H27" s="245"/>
    </row>
    <row r="28" spans="2:8" ht="24" customHeight="1">
      <c r="C28" s="241"/>
      <c r="D28" s="242"/>
      <c r="E28" s="243"/>
      <c r="F28" s="242"/>
      <c r="G28" s="244"/>
      <c r="H28" s="245"/>
    </row>
    <row r="29" spans="2:8" ht="24" customHeight="1">
      <c r="B29" s="6" t="s">
        <v>42</v>
      </c>
    </row>
    <row r="30" spans="2:8" s="9" customFormat="1" ht="24" customHeight="1">
      <c r="C30" s="12" t="s">
        <v>25</v>
      </c>
      <c r="D30" s="232" t="s">
        <v>26</v>
      </c>
      <c r="E30" s="235"/>
      <c r="F30" s="233"/>
      <c r="G30" s="232" t="s">
        <v>43</v>
      </c>
      <c r="H30" s="233"/>
    </row>
    <row r="31" spans="2:8" ht="28.5" customHeight="1">
      <c r="C31" s="116" t="s">
        <v>144</v>
      </c>
      <c r="D31" s="246" t="s">
        <v>44</v>
      </c>
      <c r="E31" s="247"/>
      <c r="F31" s="248"/>
      <c r="G31" s="249" t="s">
        <v>151</v>
      </c>
      <c r="H31" s="250"/>
    </row>
    <row r="32" spans="2:8" ht="28.5" customHeight="1">
      <c r="C32" s="116"/>
      <c r="D32" s="246" t="s">
        <v>45</v>
      </c>
      <c r="E32" s="247"/>
      <c r="F32" s="248"/>
      <c r="G32" s="249"/>
      <c r="H32" s="250"/>
    </row>
    <row r="33" spans="1:8" ht="28.5" customHeight="1">
      <c r="C33" s="116" t="s">
        <v>143</v>
      </c>
      <c r="D33" s="246" t="s">
        <v>46</v>
      </c>
      <c r="E33" s="247"/>
      <c r="F33" s="248"/>
      <c r="G33" s="249" t="s">
        <v>152</v>
      </c>
      <c r="H33" s="250"/>
    </row>
    <row r="34" spans="1:8" ht="28.5" customHeight="1">
      <c r="C34" s="116"/>
      <c r="D34" s="246" t="s">
        <v>47</v>
      </c>
      <c r="E34" s="247"/>
      <c r="F34" s="248"/>
      <c r="G34" s="249"/>
      <c r="H34" s="250"/>
    </row>
    <row r="35" spans="1:8" ht="28.5" customHeight="1">
      <c r="C35" s="116"/>
      <c r="D35" s="246" t="s">
        <v>48</v>
      </c>
      <c r="E35" s="247"/>
      <c r="F35" s="248"/>
      <c r="G35" s="249"/>
      <c r="H35" s="250"/>
    </row>
    <row r="36" spans="1:8" ht="28.5" customHeight="1">
      <c r="C36" s="116"/>
      <c r="D36" s="246" t="s">
        <v>49</v>
      </c>
      <c r="E36" s="247"/>
      <c r="F36" s="248"/>
      <c r="G36" s="249"/>
      <c r="H36" s="250"/>
    </row>
    <row r="37" spans="1:8" ht="28.5" customHeight="1">
      <c r="C37" s="116"/>
      <c r="D37" s="246" t="s">
        <v>50</v>
      </c>
      <c r="E37" s="247"/>
      <c r="F37" s="248"/>
      <c r="G37" s="249"/>
      <c r="H37" s="250"/>
    </row>
    <row r="38" spans="1:8" ht="28.5" customHeight="1">
      <c r="C38" s="116"/>
      <c r="D38" s="246" t="s">
        <v>51</v>
      </c>
      <c r="E38" s="247"/>
      <c r="F38" s="248"/>
      <c r="G38" s="249"/>
      <c r="H38" s="250"/>
    </row>
    <row r="39" spans="1:8" ht="39" customHeight="1">
      <c r="C39" s="116" t="s">
        <v>143</v>
      </c>
      <c r="D39" s="246" t="s">
        <v>52</v>
      </c>
      <c r="E39" s="247"/>
      <c r="F39" s="248"/>
      <c r="G39" s="249" t="s">
        <v>153</v>
      </c>
      <c r="H39" s="250"/>
    </row>
    <row r="40" spans="1:8" ht="28.5" customHeight="1">
      <c r="C40" s="116"/>
      <c r="D40" s="246" t="s">
        <v>53</v>
      </c>
      <c r="E40" s="247"/>
      <c r="F40" s="248"/>
      <c r="G40" s="249"/>
      <c r="H40" s="250"/>
    </row>
    <row r="41" spans="1:8" ht="21.75" customHeight="1">
      <c r="C41" s="11"/>
      <c r="D41" s="251"/>
      <c r="E41" s="251"/>
      <c r="F41" s="251"/>
      <c r="G41" s="251"/>
      <c r="H41" s="251"/>
    </row>
    <row r="42" spans="1:8" ht="24" customHeight="1">
      <c r="A42" s="197" t="s">
        <v>201</v>
      </c>
    </row>
    <row r="43" spans="1:8" ht="24" customHeight="1">
      <c r="C43" s="198" t="s">
        <v>202</v>
      </c>
      <c r="D43" s="289" t="s">
        <v>203</v>
      </c>
      <c r="E43" s="289"/>
      <c r="F43" s="289"/>
      <c r="G43" s="252" t="s">
        <v>204</v>
      </c>
      <c r="H43" s="252"/>
    </row>
    <row r="44" spans="1:8" ht="30" customHeight="1">
      <c r="C44" s="199"/>
      <c r="D44" s="253" t="s">
        <v>205</v>
      </c>
      <c r="E44" s="253"/>
      <c r="F44" s="253"/>
      <c r="G44" s="252"/>
      <c r="H44" s="252"/>
    </row>
    <row r="45" spans="1:8" ht="30" customHeight="1">
      <c r="C45" s="199"/>
      <c r="D45" s="253" t="s">
        <v>206</v>
      </c>
      <c r="E45" s="253"/>
      <c r="F45" s="253"/>
      <c r="G45" s="252"/>
      <c r="H45" s="252"/>
    </row>
    <row r="46" spans="1:8" ht="30" customHeight="1">
      <c r="C46" s="199"/>
      <c r="D46" s="253" t="s">
        <v>207</v>
      </c>
      <c r="E46" s="253"/>
      <c r="F46" s="253"/>
      <c r="G46" s="252"/>
      <c r="H46" s="252"/>
    </row>
    <row r="47" spans="1:8" ht="30" customHeight="1">
      <c r="C47" s="200" t="s">
        <v>215</v>
      </c>
      <c r="D47" s="253" t="s">
        <v>208</v>
      </c>
      <c r="E47" s="253"/>
      <c r="F47" s="253"/>
      <c r="G47" s="290" t="s">
        <v>217</v>
      </c>
      <c r="H47" s="252"/>
    </row>
    <row r="48" spans="1:8" ht="30" customHeight="1">
      <c r="C48" s="200" t="s">
        <v>215</v>
      </c>
      <c r="D48" s="253" t="s">
        <v>209</v>
      </c>
      <c r="E48" s="253"/>
      <c r="F48" s="253"/>
      <c r="G48" s="290" t="s">
        <v>216</v>
      </c>
      <c r="H48" s="290"/>
    </row>
    <row r="49" spans="1:8" ht="30" customHeight="1">
      <c r="C49" s="199"/>
      <c r="D49" s="253" t="s">
        <v>210</v>
      </c>
      <c r="E49" s="253"/>
      <c r="F49" s="253"/>
      <c r="G49" s="252"/>
      <c r="H49" s="252"/>
    </row>
    <row r="50" spans="1:8" ht="30" customHeight="1">
      <c r="C50" s="199"/>
      <c r="D50" s="253" t="s">
        <v>211</v>
      </c>
      <c r="E50" s="253"/>
      <c r="F50" s="253"/>
      <c r="G50" s="252"/>
      <c r="H50" s="252"/>
    </row>
    <row r="51" spans="1:8" ht="30" customHeight="1">
      <c r="C51" s="199"/>
      <c r="D51" s="253" t="s">
        <v>212</v>
      </c>
      <c r="E51" s="253"/>
      <c r="F51" s="253"/>
      <c r="G51" s="252"/>
      <c r="H51" s="252"/>
    </row>
    <row r="52" spans="1:8" ht="30" customHeight="1">
      <c r="C52" s="199"/>
      <c r="D52" s="253" t="s">
        <v>213</v>
      </c>
      <c r="E52" s="253"/>
      <c r="F52" s="253"/>
      <c r="G52" s="252"/>
      <c r="H52" s="252"/>
    </row>
    <row r="53" spans="1:8" ht="30" customHeight="1">
      <c r="C53" s="199"/>
      <c r="D53" s="287" t="s">
        <v>214</v>
      </c>
      <c r="E53" s="287"/>
      <c r="F53" s="287"/>
      <c r="G53" s="252"/>
      <c r="H53" s="252"/>
    </row>
    <row r="54" spans="1:8" ht="13.5">
      <c r="C54" s="2"/>
      <c r="H54" s="1"/>
    </row>
    <row r="55" spans="1:8" ht="21.75" customHeight="1">
      <c r="A55" s="6" t="s">
        <v>54</v>
      </c>
    </row>
    <row r="56" spans="1:8" ht="21.75" customHeight="1">
      <c r="B56" s="6" t="s">
        <v>55</v>
      </c>
    </row>
    <row r="57" spans="1:8" s="9" customFormat="1" ht="21.75" customHeight="1">
      <c r="C57" s="12" t="s">
        <v>25</v>
      </c>
      <c r="D57" s="232" t="s">
        <v>56</v>
      </c>
      <c r="E57" s="235"/>
      <c r="F57" s="233"/>
      <c r="G57" s="232" t="s">
        <v>57</v>
      </c>
      <c r="H57" s="233"/>
    </row>
    <row r="58" spans="1:8" ht="34.5" customHeight="1">
      <c r="C58" s="116" t="s">
        <v>144</v>
      </c>
      <c r="D58" s="246" t="s">
        <v>193</v>
      </c>
      <c r="E58" s="247"/>
      <c r="F58" s="248"/>
      <c r="G58" s="268" t="s">
        <v>200</v>
      </c>
      <c r="H58" s="240"/>
    </row>
    <row r="59" spans="1:8" ht="21.75" customHeight="1">
      <c r="C59" s="11"/>
      <c r="D59" s="251"/>
      <c r="E59" s="251"/>
      <c r="F59" s="251"/>
      <c r="G59" s="251"/>
      <c r="H59" s="251"/>
    </row>
    <row r="60" spans="1:8" ht="21.75" customHeight="1">
      <c r="C60" s="11"/>
      <c r="D60" s="14"/>
      <c r="E60" s="14"/>
      <c r="F60" s="14"/>
      <c r="G60" s="14"/>
      <c r="H60" s="14"/>
    </row>
    <row r="61" spans="1:8" ht="21.75" customHeight="1">
      <c r="A61" s="269" t="s">
        <v>58</v>
      </c>
      <c r="B61" s="269"/>
      <c r="C61" s="269"/>
      <c r="D61" s="269"/>
      <c r="E61" s="269"/>
      <c r="F61" s="269"/>
    </row>
    <row r="62" spans="1:8" s="9" customFormat="1" ht="21.75" customHeight="1">
      <c r="C62" s="12" t="s">
        <v>25</v>
      </c>
      <c r="D62" s="232" t="s">
        <v>56</v>
      </c>
      <c r="E62" s="235"/>
      <c r="F62" s="233"/>
      <c r="G62" s="232" t="s">
        <v>59</v>
      </c>
      <c r="H62" s="233"/>
    </row>
    <row r="63" spans="1:8" ht="21.75" customHeight="1">
      <c r="C63" s="115"/>
      <c r="D63" s="15" t="s">
        <v>60</v>
      </c>
      <c r="E63" s="16"/>
      <c r="F63" s="17"/>
      <c r="G63" s="3"/>
      <c r="H63" s="4"/>
    </row>
    <row r="64" spans="1:8" ht="21.75" customHeight="1">
      <c r="C64" s="254" t="s">
        <v>143</v>
      </c>
      <c r="D64" s="256" t="s">
        <v>61</v>
      </c>
      <c r="E64" s="257"/>
      <c r="F64" s="258"/>
      <c r="G64" s="3" t="s">
        <v>62</v>
      </c>
      <c r="H64" s="4"/>
    </row>
    <row r="65" spans="3:8" ht="75" customHeight="1">
      <c r="C65" s="255"/>
      <c r="D65" s="259"/>
      <c r="E65" s="260"/>
      <c r="F65" s="261"/>
      <c r="G65" s="262" t="s">
        <v>154</v>
      </c>
      <c r="H65" s="263"/>
    </row>
    <row r="66" spans="3:8" ht="21.75" customHeight="1">
      <c r="C66" s="255"/>
      <c r="D66" s="259"/>
      <c r="E66" s="260"/>
      <c r="F66" s="261"/>
      <c r="G66" s="264" t="s">
        <v>63</v>
      </c>
      <c r="H66" s="265"/>
    </row>
    <row r="67" spans="3:8" ht="75" customHeight="1">
      <c r="C67" s="255"/>
      <c r="D67" s="259"/>
      <c r="E67" s="260"/>
      <c r="F67" s="261"/>
      <c r="G67" s="266" t="s">
        <v>155</v>
      </c>
      <c r="H67" s="267"/>
    </row>
    <row r="68" spans="3:8" ht="21.75" customHeight="1">
      <c r="C68" s="254" t="s">
        <v>143</v>
      </c>
      <c r="D68" s="279" t="s">
        <v>194</v>
      </c>
      <c r="E68" s="280"/>
      <c r="F68" s="281"/>
      <c r="G68" s="285" t="s">
        <v>195</v>
      </c>
      <c r="H68" s="286"/>
    </row>
    <row r="69" spans="3:8" ht="75" customHeight="1">
      <c r="C69" s="278"/>
      <c r="D69" s="282"/>
      <c r="E69" s="283"/>
      <c r="F69" s="284"/>
      <c r="G69" s="266" t="s">
        <v>199</v>
      </c>
      <c r="H69" s="267"/>
    </row>
    <row r="70" spans="3:8" ht="21.75" customHeight="1">
      <c r="C70" s="278"/>
      <c r="D70" s="282"/>
      <c r="E70" s="283"/>
      <c r="F70" s="284"/>
      <c r="G70" s="266"/>
      <c r="H70" s="267"/>
    </row>
    <row r="71" spans="3:8" ht="75" customHeight="1">
      <c r="C71" s="278"/>
      <c r="D71" s="282"/>
      <c r="E71" s="283"/>
      <c r="F71" s="284"/>
      <c r="G71" s="291"/>
      <c r="H71" s="292"/>
    </row>
    <row r="72" spans="3:8" ht="21.75" customHeight="1">
      <c r="C72" s="254" t="s">
        <v>143</v>
      </c>
      <c r="D72" s="275" t="s">
        <v>197</v>
      </c>
      <c r="E72" s="257"/>
      <c r="F72" s="258"/>
      <c r="G72" s="276" t="s">
        <v>64</v>
      </c>
      <c r="H72" s="277"/>
    </row>
    <row r="73" spans="3:8" ht="75" customHeight="1">
      <c r="C73" s="255"/>
      <c r="D73" s="259"/>
      <c r="E73" s="260"/>
      <c r="F73" s="261"/>
      <c r="G73" s="266" t="s">
        <v>198</v>
      </c>
      <c r="H73" s="267"/>
    </row>
    <row r="74" spans="3:8" ht="22.5" customHeight="1">
      <c r="C74" s="255"/>
      <c r="D74" s="259"/>
      <c r="E74" s="260"/>
      <c r="F74" s="261"/>
      <c r="G74" s="266"/>
      <c r="H74" s="267"/>
    </row>
    <row r="75" spans="3:8" ht="75" customHeight="1">
      <c r="C75" s="255"/>
      <c r="D75" s="259"/>
      <c r="E75" s="260"/>
      <c r="F75" s="261"/>
      <c r="G75" s="291"/>
      <c r="H75" s="292"/>
    </row>
    <row r="76" spans="3:8" ht="24" customHeight="1">
      <c r="C76" s="288" t="s">
        <v>143</v>
      </c>
      <c r="D76" s="270" t="s">
        <v>196</v>
      </c>
      <c r="E76" s="271"/>
      <c r="F76" s="271"/>
      <c r="G76" s="272" t="s">
        <v>64</v>
      </c>
      <c r="H76" s="272"/>
    </row>
    <row r="77" spans="3:8" ht="59.25" customHeight="1">
      <c r="C77" s="288"/>
      <c r="D77" s="271"/>
      <c r="E77" s="271"/>
      <c r="F77" s="271"/>
      <c r="G77" s="273" t="s">
        <v>159</v>
      </c>
      <c r="H77" s="274"/>
    </row>
    <row r="78" spans="3:8" ht="24" customHeight="1">
      <c r="C78" s="288"/>
      <c r="D78" s="271"/>
      <c r="E78" s="271"/>
      <c r="F78" s="271"/>
      <c r="G78" s="272" t="s">
        <v>65</v>
      </c>
      <c r="H78" s="272"/>
    </row>
    <row r="79" spans="3:8" ht="76.5" customHeight="1">
      <c r="C79" s="288"/>
      <c r="D79" s="271"/>
      <c r="E79" s="271"/>
      <c r="F79" s="271"/>
      <c r="G79" s="293" t="s">
        <v>160</v>
      </c>
      <c r="H79" s="294"/>
    </row>
  </sheetData>
  <mergeCells count="108">
    <mergeCell ref="D50:F50"/>
    <mergeCell ref="G69:H71"/>
    <mergeCell ref="G73:H75"/>
    <mergeCell ref="G78:H78"/>
    <mergeCell ref="G79:H79"/>
    <mergeCell ref="D45:F45"/>
    <mergeCell ref="G45:H45"/>
    <mergeCell ref="D46:F46"/>
    <mergeCell ref="G46:H46"/>
    <mergeCell ref="D47:F47"/>
    <mergeCell ref="G47:H47"/>
    <mergeCell ref="D48:F48"/>
    <mergeCell ref="G48:H48"/>
    <mergeCell ref="D49:F49"/>
    <mergeCell ref="G49:H49"/>
    <mergeCell ref="D76:F79"/>
    <mergeCell ref="G76:H76"/>
    <mergeCell ref="G77:H77"/>
    <mergeCell ref="C72:C75"/>
    <mergeCell ref="D72:F75"/>
    <mergeCell ref="G72:H72"/>
    <mergeCell ref="C68:C71"/>
    <mergeCell ref="D68:F71"/>
    <mergeCell ref="G68:H68"/>
    <mergeCell ref="C76:C79"/>
    <mergeCell ref="C64:C67"/>
    <mergeCell ref="D64:F67"/>
    <mergeCell ref="G65:H65"/>
    <mergeCell ref="G66:H66"/>
    <mergeCell ref="G67:H67"/>
    <mergeCell ref="D58:F58"/>
    <mergeCell ref="G58:H58"/>
    <mergeCell ref="D59:H59"/>
    <mergeCell ref="A61:F61"/>
    <mergeCell ref="D62:F62"/>
    <mergeCell ref="G62:H62"/>
    <mergeCell ref="D57:F57"/>
    <mergeCell ref="G57:H57"/>
    <mergeCell ref="D36:F36"/>
    <mergeCell ref="G36:H36"/>
    <mergeCell ref="D37:F37"/>
    <mergeCell ref="G37:H37"/>
    <mergeCell ref="D38:F38"/>
    <mergeCell ref="G38:H38"/>
    <mergeCell ref="D39:F39"/>
    <mergeCell ref="G39:H39"/>
    <mergeCell ref="D40:F40"/>
    <mergeCell ref="G40:H40"/>
    <mergeCell ref="D41:H41"/>
    <mergeCell ref="G50:H50"/>
    <mergeCell ref="D51:F51"/>
    <mergeCell ref="G51:H51"/>
    <mergeCell ref="D52:F52"/>
    <mergeCell ref="G52:H52"/>
    <mergeCell ref="D53:F53"/>
    <mergeCell ref="G53:H53"/>
    <mergeCell ref="D43:F43"/>
    <mergeCell ref="G43:H43"/>
    <mergeCell ref="D44:F44"/>
    <mergeCell ref="G44:H44"/>
    <mergeCell ref="D33:F33"/>
    <mergeCell ref="G33:H33"/>
    <mergeCell ref="D34:F34"/>
    <mergeCell ref="G34:H34"/>
    <mergeCell ref="D35:F35"/>
    <mergeCell ref="G35:H35"/>
    <mergeCell ref="D30:F30"/>
    <mergeCell ref="G30:H30"/>
    <mergeCell ref="D31:F31"/>
    <mergeCell ref="G31:H31"/>
    <mergeCell ref="D32:F32"/>
    <mergeCell ref="G32:H32"/>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D14:G14"/>
    <mergeCell ref="D16:G16"/>
    <mergeCell ref="D17:G17"/>
    <mergeCell ref="C20:D20"/>
    <mergeCell ref="E20:F20"/>
    <mergeCell ref="G20:H20"/>
    <mergeCell ref="D12:G12"/>
    <mergeCell ref="A2:H2"/>
    <mergeCell ref="D8:G8"/>
    <mergeCell ref="D9:G9"/>
    <mergeCell ref="D10:G10"/>
    <mergeCell ref="D11:G11"/>
  </mergeCells>
  <phoneticPr fontId="2"/>
  <pageMargins left="0.7" right="0.7" top="0.75" bottom="0.75" header="0.3" footer="0.3"/>
  <pageSetup paperSize="9" scale="89" firstPageNumber="0" fitToHeight="0" orientation="portrait" cellComments="asDisplayed" r:id="rId1"/>
  <rowBreaks count="2" manualBreakCount="2">
    <brk id="28" max="16383" man="1"/>
    <brk id="6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486F-2B84-47DA-808C-1317F953FD1E}">
  <sheetPr>
    <pageSetUpPr fitToPage="1"/>
  </sheetPr>
  <dimension ref="A1:F40"/>
  <sheetViews>
    <sheetView showZeros="0" view="pageBreakPreview" topLeftCell="A16" zoomScaleNormal="100" zoomScaleSheetLayoutView="100" workbookViewId="0">
      <selection activeCell="D17" sqref="D17"/>
    </sheetView>
  </sheetViews>
  <sheetFormatPr defaultColWidth="9" defaultRowHeight="13.5"/>
  <cols>
    <col min="1" max="1" width="8.75" style="46" customWidth="1"/>
    <col min="2" max="2" width="7" style="46" customWidth="1"/>
    <col min="3" max="3" width="18.875" style="46" customWidth="1"/>
    <col min="4" max="4" width="18.875" style="46" bestFit="1" customWidth="1"/>
    <col min="5" max="5" width="19.25" style="46" bestFit="1" customWidth="1"/>
    <col min="6" max="6" width="18.75" style="46" customWidth="1"/>
    <col min="7" max="256" width="9" style="46"/>
    <col min="257" max="257" width="8.75" style="46" customWidth="1"/>
    <col min="258" max="258" width="3.125" style="46" customWidth="1"/>
    <col min="259" max="259" width="22.75" style="46" customWidth="1"/>
    <col min="260" max="260" width="18.875" style="46" bestFit="1" customWidth="1"/>
    <col min="261" max="261" width="19.25" style="46" bestFit="1" customWidth="1"/>
    <col min="262" max="262" width="18.75" style="46" customWidth="1"/>
    <col min="263" max="512" width="9" style="46"/>
    <col min="513" max="513" width="8.75" style="46" customWidth="1"/>
    <col min="514" max="514" width="3.125" style="46" customWidth="1"/>
    <col min="515" max="515" width="22.75" style="46" customWidth="1"/>
    <col min="516" max="516" width="18.875" style="46" bestFit="1" customWidth="1"/>
    <col min="517" max="517" width="19.25" style="46" bestFit="1" customWidth="1"/>
    <col min="518" max="518" width="18.75" style="46" customWidth="1"/>
    <col min="519" max="768" width="9" style="46"/>
    <col min="769" max="769" width="8.75" style="46" customWidth="1"/>
    <col min="770" max="770" width="3.125" style="46" customWidth="1"/>
    <col min="771" max="771" width="22.75" style="46" customWidth="1"/>
    <col min="772" max="772" width="18.875" style="46" bestFit="1" customWidth="1"/>
    <col min="773" max="773" width="19.25" style="46" bestFit="1" customWidth="1"/>
    <col min="774" max="774" width="18.75" style="46" customWidth="1"/>
    <col min="775" max="1024" width="9" style="46"/>
    <col min="1025" max="1025" width="8.75" style="46" customWidth="1"/>
    <col min="1026" max="1026" width="3.125" style="46" customWidth="1"/>
    <col min="1027" max="1027" width="22.75" style="46" customWidth="1"/>
    <col min="1028" max="1028" width="18.875" style="46" bestFit="1" customWidth="1"/>
    <col min="1029" max="1029" width="19.25" style="46" bestFit="1" customWidth="1"/>
    <col min="1030" max="1030" width="18.75" style="46" customWidth="1"/>
    <col min="1031" max="1280" width="9" style="46"/>
    <col min="1281" max="1281" width="8.75" style="46" customWidth="1"/>
    <col min="1282" max="1282" width="3.125" style="46" customWidth="1"/>
    <col min="1283" max="1283" width="22.75" style="46" customWidth="1"/>
    <col min="1284" max="1284" width="18.875" style="46" bestFit="1" customWidth="1"/>
    <col min="1285" max="1285" width="19.25" style="46" bestFit="1" customWidth="1"/>
    <col min="1286" max="1286" width="18.75" style="46" customWidth="1"/>
    <col min="1287" max="1536" width="9" style="46"/>
    <col min="1537" max="1537" width="8.75" style="46" customWidth="1"/>
    <col min="1538" max="1538" width="3.125" style="46" customWidth="1"/>
    <col min="1539" max="1539" width="22.75" style="46" customWidth="1"/>
    <col min="1540" max="1540" width="18.875" style="46" bestFit="1" customWidth="1"/>
    <col min="1541" max="1541" width="19.25" style="46" bestFit="1" customWidth="1"/>
    <col min="1542" max="1542" width="18.75" style="46" customWidth="1"/>
    <col min="1543" max="1792" width="9" style="46"/>
    <col min="1793" max="1793" width="8.75" style="46" customWidth="1"/>
    <col min="1794" max="1794" width="3.125" style="46" customWidth="1"/>
    <col min="1795" max="1795" width="22.75" style="46" customWidth="1"/>
    <col min="1796" max="1796" width="18.875" style="46" bestFit="1" customWidth="1"/>
    <col min="1797" max="1797" width="19.25" style="46" bestFit="1" customWidth="1"/>
    <col min="1798" max="1798" width="18.75" style="46" customWidth="1"/>
    <col min="1799" max="2048" width="9" style="46"/>
    <col min="2049" max="2049" width="8.75" style="46" customWidth="1"/>
    <col min="2050" max="2050" width="3.125" style="46" customWidth="1"/>
    <col min="2051" max="2051" width="22.75" style="46" customWidth="1"/>
    <col min="2052" max="2052" width="18.875" style="46" bestFit="1" customWidth="1"/>
    <col min="2053" max="2053" width="19.25" style="46" bestFit="1" customWidth="1"/>
    <col min="2054" max="2054" width="18.75" style="46" customWidth="1"/>
    <col min="2055" max="2304" width="9" style="46"/>
    <col min="2305" max="2305" width="8.75" style="46" customWidth="1"/>
    <col min="2306" max="2306" width="3.125" style="46" customWidth="1"/>
    <col min="2307" max="2307" width="22.75" style="46" customWidth="1"/>
    <col min="2308" max="2308" width="18.875" style="46" bestFit="1" customWidth="1"/>
    <col min="2309" max="2309" width="19.25" style="46" bestFit="1" customWidth="1"/>
    <col min="2310" max="2310" width="18.75" style="46" customWidth="1"/>
    <col min="2311" max="2560" width="9" style="46"/>
    <col min="2561" max="2561" width="8.75" style="46" customWidth="1"/>
    <col min="2562" max="2562" width="3.125" style="46" customWidth="1"/>
    <col min="2563" max="2563" width="22.75" style="46" customWidth="1"/>
    <col min="2564" max="2564" width="18.875" style="46" bestFit="1" customWidth="1"/>
    <col min="2565" max="2565" width="19.25" style="46" bestFit="1" customWidth="1"/>
    <col min="2566" max="2566" width="18.75" style="46" customWidth="1"/>
    <col min="2567" max="2816" width="9" style="46"/>
    <col min="2817" max="2817" width="8.75" style="46" customWidth="1"/>
    <col min="2818" max="2818" width="3.125" style="46" customWidth="1"/>
    <col min="2819" max="2819" width="22.75" style="46" customWidth="1"/>
    <col min="2820" max="2820" width="18.875" style="46" bestFit="1" customWidth="1"/>
    <col min="2821" max="2821" width="19.25" style="46" bestFit="1" customWidth="1"/>
    <col min="2822" max="2822" width="18.75" style="46" customWidth="1"/>
    <col min="2823" max="3072" width="9" style="46"/>
    <col min="3073" max="3073" width="8.75" style="46" customWidth="1"/>
    <col min="3074" max="3074" width="3.125" style="46" customWidth="1"/>
    <col min="3075" max="3075" width="22.75" style="46" customWidth="1"/>
    <col min="3076" max="3076" width="18.875" style="46" bestFit="1" customWidth="1"/>
    <col min="3077" max="3077" width="19.25" style="46" bestFit="1" customWidth="1"/>
    <col min="3078" max="3078" width="18.75" style="46" customWidth="1"/>
    <col min="3079" max="3328" width="9" style="46"/>
    <col min="3329" max="3329" width="8.75" style="46" customWidth="1"/>
    <col min="3330" max="3330" width="3.125" style="46" customWidth="1"/>
    <col min="3331" max="3331" width="22.75" style="46" customWidth="1"/>
    <col min="3332" max="3332" width="18.875" style="46" bestFit="1" customWidth="1"/>
    <col min="3333" max="3333" width="19.25" style="46" bestFit="1" customWidth="1"/>
    <col min="3334" max="3334" width="18.75" style="46" customWidth="1"/>
    <col min="3335" max="3584" width="9" style="46"/>
    <col min="3585" max="3585" width="8.75" style="46" customWidth="1"/>
    <col min="3586" max="3586" width="3.125" style="46" customWidth="1"/>
    <col min="3587" max="3587" width="22.75" style="46" customWidth="1"/>
    <col min="3588" max="3588" width="18.875" style="46" bestFit="1" customWidth="1"/>
    <col min="3589" max="3589" width="19.25" style="46" bestFit="1" customWidth="1"/>
    <col min="3590" max="3590" width="18.75" style="46" customWidth="1"/>
    <col min="3591" max="3840" width="9" style="46"/>
    <col min="3841" max="3841" width="8.75" style="46" customWidth="1"/>
    <col min="3842" max="3842" width="3.125" style="46" customWidth="1"/>
    <col min="3843" max="3843" width="22.75" style="46" customWidth="1"/>
    <col min="3844" max="3844" width="18.875" style="46" bestFit="1" customWidth="1"/>
    <col min="3845" max="3845" width="19.25" style="46" bestFit="1" customWidth="1"/>
    <col min="3846" max="3846" width="18.75" style="46" customWidth="1"/>
    <col min="3847" max="4096" width="9" style="46"/>
    <col min="4097" max="4097" width="8.75" style="46" customWidth="1"/>
    <col min="4098" max="4098" width="3.125" style="46" customWidth="1"/>
    <col min="4099" max="4099" width="22.75" style="46" customWidth="1"/>
    <col min="4100" max="4100" width="18.875" style="46" bestFit="1" customWidth="1"/>
    <col min="4101" max="4101" width="19.25" style="46" bestFit="1" customWidth="1"/>
    <col min="4102" max="4102" width="18.75" style="46" customWidth="1"/>
    <col min="4103" max="4352" width="9" style="46"/>
    <col min="4353" max="4353" width="8.75" style="46" customWidth="1"/>
    <col min="4354" max="4354" width="3.125" style="46" customWidth="1"/>
    <col min="4355" max="4355" width="22.75" style="46" customWidth="1"/>
    <col min="4356" max="4356" width="18.875" style="46" bestFit="1" customWidth="1"/>
    <col min="4357" max="4357" width="19.25" style="46" bestFit="1" customWidth="1"/>
    <col min="4358" max="4358" width="18.75" style="46" customWidth="1"/>
    <col min="4359" max="4608" width="9" style="46"/>
    <col min="4609" max="4609" width="8.75" style="46" customWidth="1"/>
    <col min="4610" max="4610" width="3.125" style="46" customWidth="1"/>
    <col min="4611" max="4611" width="22.75" style="46" customWidth="1"/>
    <col min="4612" max="4612" width="18.875" style="46" bestFit="1" customWidth="1"/>
    <col min="4613" max="4613" width="19.25" style="46" bestFit="1" customWidth="1"/>
    <col min="4614" max="4614" width="18.75" style="46" customWidth="1"/>
    <col min="4615" max="4864" width="9" style="46"/>
    <col min="4865" max="4865" width="8.75" style="46" customWidth="1"/>
    <col min="4866" max="4866" width="3.125" style="46" customWidth="1"/>
    <col min="4867" max="4867" width="22.75" style="46" customWidth="1"/>
    <col min="4868" max="4868" width="18.875" style="46" bestFit="1" customWidth="1"/>
    <col min="4869" max="4869" width="19.25" style="46" bestFit="1" customWidth="1"/>
    <col min="4870" max="4870" width="18.75" style="46" customWidth="1"/>
    <col min="4871" max="5120" width="9" style="46"/>
    <col min="5121" max="5121" width="8.75" style="46" customWidth="1"/>
    <col min="5122" max="5122" width="3.125" style="46" customWidth="1"/>
    <col min="5123" max="5123" width="22.75" style="46" customWidth="1"/>
    <col min="5124" max="5124" width="18.875" style="46" bestFit="1" customWidth="1"/>
    <col min="5125" max="5125" width="19.25" style="46" bestFit="1" customWidth="1"/>
    <col min="5126" max="5126" width="18.75" style="46" customWidth="1"/>
    <col min="5127" max="5376" width="9" style="46"/>
    <col min="5377" max="5377" width="8.75" style="46" customWidth="1"/>
    <col min="5378" max="5378" width="3.125" style="46" customWidth="1"/>
    <col min="5379" max="5379" width="22.75" style="46" customWidth="1"/>
    <col min="5380" max="5380" width="18.875" style="46" bestFit="1" customWidth="1"/>
    <col min="5381" max="5381" width="19.25" style="46" bestFit="1" customWidth="1"/>
    <col min="5382" max="5382" width="18.75" style="46" customWidth="1"/>
    <col min="5383" max="5632" width="9" style="46"/>
    <col min="5633" max="5633" width="8.75" style="46" customWidth="1"/>
    <col min="5634" max="5634" width="3.125" style="46" customWidth="1"/>
    <col min="5635" max="5635" width="22.75" style="46" customWidth="1"/>
    <col min="5636" max="5636" width="18.875" style="46" bestFit="1" customWidth="1"/>
    <col min="5637" max="5637" width="19.25" style="46" bestFit="1" customWidth="1"/>
    <col min="5638" max="5638" width="18.75" style="46" customWidth="1"/>
    <col min="5639" max="5888" width="9" style="46"/>
    <col min="5889" max="5889" width="8.75" style="46" customWidth="1"/>
    <col min="5890" max="5890" width="3.125" style="46" customWidth="1"/>
    <col min="5891" max="5891" width="22.75" style="46" customWidth="1"/>
    <col min="5892" max="5892" width="18.875" style="46" bestFit="1" customWidth="1"/>
    <col min="5893" max="5893" width="19.25" style="46" bestFit="1" customWidth="1"/>
    <col min="5894" max="5894" width="18.75" style="46" customWidth="1"/>
    <col min="5895" max="6144" width="9" style="46"/>
    <col min="6145" max="6145" width="8.75" style="46" customWidth="1"/>
    <col min="6146" max="6146" width="3.125" style="46" customWidth="1"/>
    <col min="6147" max="6147" width="22.75" style="46" customWidth="1"/>
    <col min="6148" max="6148" width="18.875" style="46" bestFit="1" customWidth="1"/>
    <col min="6149" max="6149" width="19.25" style="46" bestFit="1" customWidth="1"/>
    <col min="6150" max="6150" width="18.75" style="46" customWidth="1"/>
    <col min="6151" max="6400" width="9" style="46"/>
    <col min="6401" max="6401" width="8.75" style="46" customWidth="1"/>
    <col min="6402" max="6402" width="3.125" style="46" customWidth="1"/>
    <col min="6403" max="6403" width="22.75" style="46" customWidth="1"/>
    <col min="6404" max="6404" width="18.875" style="46" bestFit="1" customWidth="1"/>
    <col min="6405" max="6405" width="19.25" style="46" bestFit="1" customWidth="1"/>
    <col min="6406" max="6406" width="18.75" style="46" customWidth="1"/>
    <col min="6407" max="6656" width="9" style="46"/>
    <col min="6657" max="6657" width="8.75" style="46" customWidth="1"/>
    <col min="6658" max="6658" width="3.125" style="46" customWidth="1"/>
    <col min="6659" max="6659" width="22.75" style="46" customWidth="1"/>
    <col min="6660" max="6660" width="18.875" style="46" bestFit="1" customWidth="1"/>
    <col min="6661" max="6661" width="19.25" style="46" bestFit="1" customWidth="1"/>
    <col min="6662" max="6662" width="18.75" style="46" customWidth="1"/>
    <col min="6663" max="6912" width="9" style="46"/>
    <col min="6913" max="6913" width="8.75" style="46" customWidth="1"/>
    <col min="6914" max="6914" width="3.125" style="46" customWidth="1"/>
    <col min="6915" max="6915" width="22.75" style="46" customWidth="1"/>
    <col min="6916" max="6916" width="18.875" style="46" bestFit="1" customWidth="1"/>
    <col min="6917" max="6917" width="19.25" style="46" bestFit="1" customWidth="1"/>
    <col min="6918" max="6918" width="18.75" style="46" customWidth="1"/>
    <col min="6919" max="7168" width="9" style="46"/>
    <col min="7169" max="7169" width="8.75" style="46" customWidth="1"/>
    <col min="7170" max="7170" width="3.125" style="46" customWidth="1"/>
    <col min="7171" max="7171" width="22.75" style="46" customWidth="1"/>
    <col min="7172" max="7172" width="18.875" style="46" bestFit="1" customWidth="1"/>
    <col min="7173" max="7173" width="19.25" style="46" bestFit="1" customWidth="1"/>
    <col min="7174" max="7174" width="18.75" style="46" customWidth="1"/>
    <col min="7175" max="7424" width="9" style="46"/>
    <col min="7425" max="7425" width="8.75" style="46" customWidth="1"/>
    <col min="7426" max="7426" width="3.125" style="46" customWidth="1"/>
    <col min="7427" max="7427" width="22.75" style="46" customWidth="1"/>
    <col min="7428" max="7428" width="18.875" style="46" bestFit="1" customWidth="1"/>
    <col min="7429" max="7429" width="19.25" style="46" bestFit="1" customWidth="1"/>
    <col min="7430" max="7430" width="18.75" style="46" customWidth="1"/>
    <col min="7431" max="7680" width="9" style="46"/>
    <col min="7681" max="7681" width="8.75" style="46" customWidth="1"/>
    <col min="7682" max="7682" width="3.125" style="46" customWidth="1"/>
    <col min="7683" max="7683" width="22.75" style="46" customWidth="1"/>
    <col min="7684" max="7684" width="18.875" style="46" bestFit="1" customWidth="1"/>
    <col min="7685" max="7685" width="19.25" style="46" bestFit="1" customWidth="1"/>
    <col min="7686" max="7686" width="18.75" style="46" customWidth="1"/>
    <col min="7687" max="7936" width="9" style="46"/>
    <col min="7937" max="7937" width="8.75" style="46" customWidth="1"/>
    <col min="7938" max="7938" width="3.125" style="46" customWidth="1"/>
    <col min="7939" max="7939" width="22.75" style="46" customWidth="1"/>
    <col min="7940" max="7940" width="18.875" style="46" bestFit="1" customWidth="1"/>
    <col min="7941" max="7941" width="19.25" style="46" bestFit="1" customWidth="1"/>
    <col min="7942" max="7942" width="18.75" style="46" customWidth="1"/>
    <col min="7943" max="8192" width="9" style="46"/>
    <col min="8193" max="8193" width="8.75" style="46" customWidth="1"/>
    <col min="8194" max="8194" width="3.125" style="46" customWidth="1"/>
    <col min="8195" max="8195" width="22.75" style="46" customWidth="1"/>
    <col min="8196" max="8196" width="18.875" style="46" bestFit="1" customWidth="1"/>
    <col min="8197" max="8197" width="19.25" style="46" bestFit="1" customWidth="1"/>
    <col min="8198" max="8198" width="18.75" style="46" customWidth="1"/>
    <col min="8199" max="8448" width="9" style="46"/>
    <col min="8449" max="8449" width="8.75" style="46" customWidth="1"/>
    <col min="8450" max="8450" width="3.125" style="46" customWidth="1"/>
    <col min="8451" max="8451" width="22.75" style="46" customWidth="1"/>
    <col min="8452" max="8452" width="18.875" style="46" bestFit="1" customWidth="1"/>
    <col min="8453" max="8453" width="19.25" style="46" bestFit="1" customWidth="1"/>
    <col min="8454" max="8454" width="18.75" style="46" customWidth="1"/>
    <col min="8455" max="8704" width="9" style="46"/>
    <col min="8705" max="8705" width="8.75" style="46" customWidth="1"/>
    <col min="8706" max="8706" width="3.125" style="46" customWidth="1"/>
    <col min="8707" max="8707" width="22.75" style="46" customWidth="1"/>
    <col min="8708" max="8708" width="18.875" style="46" bestFit="1" customWidth="1"/>
    <col min="8709" max="8709" width="19.25" style="46" bestFit="1" customWidth="1"/>
    <col min="8710" max="8710" width="18.75" style="46" customWidth="1"/>
    <col min="8711" max="8960" width="9" style="46"/>
    <col min="8961" max="8961" width="8.75" style="46" customWidth="1"/>
    <col min="8962" max="8962" width="3.125" style="46" customWidth="1"/>
    <col min="8963" max="8963" width="22.75" style="46" customWidth="1"/>
    <col min="8964" max="8964" width="18.875" style="46" bestFit="1" customWidth="1"/>
    <col min="8965" max="8965" width="19.25" style="46" bestFit="1" customWidth="1"/>
    <col min="8966" max="8966" width="18.75" style="46" customWidth="1"/>
    <col min="8967" max="9216" width="9" style="46"/>
    <col min="9217" max="9217" width="8.75" style="46" customWidth="1"/>
    <col min="9218" max="9218" width="3.125" style="46" customWidth="1"/>
    <col min="9219" max="9219" width="22.75" style="46" customWidth="1"/>
    <col min="9220" max="9220" width="18.875" style="46" bestFit="1" customWidth="1"/>
    <col min="9221" max="9221" width="19.25" style="46" bestFit="1" customWidth="1"/>
    <col min="9222" max="9222" width="18.75" style="46" customWidth="1"/>
    <col min="9223" max="9472" width="9" style="46"/>
    <col min="9473" max="9473" width="8.75" style="46" customWidth="1"/>
    <col min="9474" max="9474" width="3.125" style="46" customWidth="1"/>
    <col min="9475" max="9475" width="22.75" style="46" customWidth="1"/>
    <col min="9476" max="9476" width="18.875" style="46" bestFit="1" customWidth="1"/>
    <col min="9477" max="9477" width="19.25" style="46" bestFit="1" customWidth="1"/>
    <col min="9478" max="9478" width="18.75" style="46" customWidth="1"/>
    <col min="9479" max="9728" width="9" style="46"/>
    <col min="9729" max="9729" width="8.75" style="46" customWidth="1"/>
    <col min="9730" max="9730" width="3.125" style="46" customWidth="1"/>
    <col min="9731" max="9731" width="22.75" style="46" customWidth="1"/>
    <col min="9732" max="9732" width="18.875" style="46" bestFit="1" customWidth="1"/>
    <col min="9733" max="9733" width="19.25" style="46" bestFit="1" customWidth="1"/>
    <col min="9734" max="9734" width="18.75" style="46" customWidth="1"/>
    <col min="9735" max="9984" width="9" style="46"/>
    <col min="9985" max="9985" width="8.75" style="46" customWidth="1"/>
    <col min="9986" max="9986" width="3.125" style="46" customWidth="1"/>
    <col min="9987" max="9987" width="22.75" style="46" customWidth="1"/>
    <col min="9988" max="9988" width="18.875" style="46" bestFit="1" customWidth="1"/>
    <col min="9989" max="9989" width="19.25" style="46" bestFit="1" customWidth="1"/>
    <col min="9990" max="9990" width="18.75" style="46" customWidth="1"/>
    <col min="9991" max="10240" width="9" style="46"/>
    <col min="10241" max="10241" width="8.75" style="46" customWidth="1"/>
    <col min="10242" max="10242" width="3.125" style="46" customWidth="1"/>
    <col min="10243" max="10243" width="22.75" style="46" customWidth="1"/>
    <col min="10244" max="10244" width="18.875" style="46" bestFit="1" customWidth="1"/>
    <col min="10245" max="10245" width="19.25" style="46" bestFit="1" customWidth="1"/>
    <col min="10246" max="10246" width="18.75" style="46" customWidth="1"/>
    <col min="10247" max="10496" width="9" style="46"/>
    <col min="10497" max="10497" width="8.75" style="46" customWidth="1"/>
    <col min="10498" max="10498" width="3.125" style="46" customWidth="1"/>
    <col min="10499" max="10499" width="22.75" style="46" customWidth="1"/>
    <col min="10500" max="10500" width="18.875" style="46" bestFit="1" customWidth="1"/>
    <col min="10501" max="10501" width="19.25" style="46" bestFit="1" customWidth="1"/>
    <col min="10502" max="10502" width="18.75" style="46" customWidth="1"/>
    <col min="10503" max="10752" width="9" style="46"/>
    <col min="10753" max="10753" width="8.75" style="46" customWidth="1"/>
    <col min="10754" max="10754" width="3.125" style="46" customWidth="1"/>
    <col min="10755" max="10755" width="22.75" style="46" customWidth="1"/>
    <col min="10756" max="10756" width="18.875" style="46" bestFit="1" customWidth="1"/>
    <col min="10757" max="10757" width="19.25" style="46" bestFit="1" customWidth="1"/>
    <col min="10758" max="10758" width="18.75" style="46" customWidth="1"/>
    <col min="10759" max="11008" width="9" style="46"/>
    <col min="11009" max="11009" width="8.75" style="46" customWidth="1"/>
    <col min="11010" max="11010" width="3.125" style="46" customWidth="1"/>
    <col min="11011" max="11011" width="22.75" style="46" customWidth="1"/>
    <col min="11012" max="11012" width="18.875" style="46" bestFit="1" customWidth="1"/>
    <col min="11013" max="11013" width="19.25" style="46" bestFit="1" customWidth="1"/>
    <col min="11014" max="11014" width="18.75" style="46" customWidth="1"/>
    <col min="11015" max="11264" width="9" style="46"/>
    <col min="11265" max="11265" width="8.75" style="46" customWidth="1"/>
    <col min="11266" max="11266" width="3.125" style="46" customWidth="1"/>
    <col min="11267" max="11267" width="22.75" style="46" customWidth="1"/>
    <col min="11268" max="11268" width="18.875" style="46" bestFit="1" customWidth="1"/>
    <col min="11269" max="11269" width="19.25" style="46" bestFit="1" customWidth="1"/>
    <col min="11270" max="11270" width="18.75" style="46" customWidth="1"/>
    <col min="11271" max="11520" width="9" style="46"/>
    <col min="11521" max="11521" width="8.75" style="46" customWidth="1"/>
    <col min="11522" max="11522" width="3.125" style="46" customWidth="1"/>
    <col min="11523" max="11523" width="22.75" style="46" customWidth="1"/>
    <col min="11524" max="11524" width="18.875" style="46" bestFit="1" customWidth="1"/>
    <col min="11525" max="11525" width="19.25" style="46" bestFit="1" customWidth="1"/>
    <col min="11526" max="11526" width="18.75" style="46" customWidth="1"/>
    <col min="11527" max="11776" width="9" style="46"/>
    <col min="11777" max="11777" width="8.75" style="46" customWidth="1"/>
    <col min="11778" max="11778" width="3.125" style="46" customWidth="1"/>
    <col min="11779" max="11779" width="22.75" style="46" customWidth="1"/>
    <col min="11780" max="11780" width="18.875" style="46" bestFit="1" customWidth="1"/>
    <col min="11781" max="11781" width="19.25" style="46" bestFit="1" customWidth="1"/>
    <col min="11782" max="11782" width="18.75" style="46" customWidth="1"/>
    <col min="11783" max="12032" width="9" style="46"/>
    <col min="12033" max="12033" width="8.75" style="46" customWidth="1"/>
    <col min="12034" max="12034" width="3.125" style="46" customWidth="1"/>
    <col min="12035" max="12035" width="22.75" style="46" customWidth="1"/>
    <col min="12036" max="12036" width="18.875" style="46" bestFit="1" customWidth="1"/>
    <col min="12037" max="12037" width="19.25" style="46" bestFit="1" customWidth="1"/>
    <col min="12038" max="12038" width="18.75" style="46" customWidth="1"/>
    <col min="12039" max="12288" width="9" style="46"/>
    <col min="12289" max="12289" width="8.75" style="46" customWidth="1"/>
    <col min="12290" max="12290" width="3.125" style="46" customWidth="1"/>
    <col min="12291" max="12291" width="22.75" style="46" customWidth="1"/>
    <col min="12292" max="12292" width="18.875" style="46" bestFit="1" customWidth="1"/>
    <col min="12293" max="12293" width="19.25" style="46" bestFit="1" customWidth="1"/>
    <col min="12294" max="12294" width="18.75" style="46" customWidth="1"/>
    <col min="12295" max="12544" width="9" style="46"/>
    <col min="12545" max="12545" width="8.75" style="46" customWidth="1"/>
    <col min="12546" max="12546" width="3.125" style="46" customWidth="1"/>
    <col min="12547" max="12547" width="22.75" style="46" customWidth="1"/>
    <col min="12548" max="12548" width="18.875" style="46" bestFit="1" customWidth="1"/>
    <col min="12549" max="12549" width="19.25" style="46" bestFit="1" customWidth="1"/>
    <col min="12550" max="12550" width="18.75" style="46" customWidth="1"/>
    <col min="12551" max="12800" width="9" style="46"/>
    <col min="12801" max="12801" width="8.75" style="46" customWidth="1"/>
    <col min="12802" max="12802" width="3.125" style="46" customWidth="1"/>
    <col min="12803" max="12803" width="22.75" style="46" customWidth="1"/>
    <col min="12804" max="12804" width="18.875" style="46" bestFit="1" customWidth="1"/>
    <col min="12805" max="12805" width="19.25" style="46" bestFit="1" customWidth="1"/>
    <col min="12806" max="12806" width="18.75" style="46" customWidth="1"/>
    <col min="12807" max="13056" width="9" style="46"/>
    <col min="13057" max="13057" width="8.75" style="46" customWidth="1"/>
    <col min="13058" max="13058" width="3.125" style="46" customWidth="1"/>
    <col min="13059" max="13059" width="22.75" style="46" customWidth="1"/>
    <col min="13060" max="13060" width="18.875" style="46" bestFit="1" customWidth="1"/>
    <col min="13061" max="13061" width="19.25" style="46" bestFit="1" customWidth="1"/>
    <col min="13062" max="13062" width="18.75" style="46" customWidth="1"/>
    <col min="13063" max="13312" width="9" style="46"/>
    <col min="13313" max="13313" width="8.75" style="46" customWidth="1"/>
    <col min="13314" max="13314" width="3.125" style="46" customWidth="1"/>
    <col min="13315" max="13315" width="22.75" style="46" customWidth="1"/>
    <col min="13316" max="13316" width="18.875" style="46" bestFit="1" customWidth="1"/>
    <col min="13317" max="13317" width="19.25" style="46" bestFit="1" customWidth="1"/>
    <col min="13318" max="13318" width="18.75" style="46" customWidth="1"/>
    <col min="13319" max="13568" width="9" style="46"/>
    <col min="13569" max="13569" width="8.75" style="46" customWidth="1"/>
    <col min="13570" max="13570" width="3.125" style="46" customWidth="1"/>
    <col min="13571" max="13571" width="22.75" style="46" customWidth="1"/>
    <col min="13572" max="13572" width="18.875" style="46" bestFit="1" customWidth="1"/>
    <col min="13573" max="13573" width="19.25" style="46" bestFit="1" customWidth="1"/>
    <col min="13574" max="13574" width="18.75" style="46" customWidth="1"/>
    <col min="13575" max="13824" width="9" style="46"/>
    <col min="13825" max="13825" width="8.75" style="46" customWidth="1"/>
    <col min="13826" max="13826" width="3.125" style="46" customWidth="1"/>
    <col min="13827" max="13827" width="22.75" style="46" customWidth="1"/>
    <col min="13828" max="13828" width="18.875" style="46" bestFit="1" customWidth="1"/>
    <col min="13829" max="13829" width="19.25" style="46" bestFit="1" customWidth="1"/>
    <col min="13830" max="13830" width="18.75" style="46" customWidth="1"/>
    <col min="13831" max="14080" width="9" style="46"/>
    <col min="14081" max="14081" width="8.75" style="46" customWidth="1"/>
    <col min="14082" max="14082" width="3.125" style="46" customWidth="1"/>
    <col min="14083" max="14083" width="22.75" style="46" customWidth="1"/>
    <col min="14084" max="14084" width="18.875" style="46" bestFit="1" customWidth="1"/>
    <col min="14085" max="14085" width="19.25" style="46" bestFit="1" customWidth="1"/>
    <col min="14086" max="14086" width="18.75" style="46" customWidth="1"/>
    <col min="14087" max="14336" width="9" style="46"/>
    <col min="14337" max="14337" width="8.75" style="46" customWidth="1"/>
    <col min="14338" max="14338" width="3.125" style="46" customWidth="1"/>
    <col min="14339" max="14339" width="22.75" style="46" customWidth="1"/>
    <col min="14340" max="14340" width="18.875" style="46" bestFit="1" customWidth="1"/>
    <col min="14341" max="14341" width="19.25" style="46" bestFit="1" customWidth="1"/>
    <col min="14342" max="14342" width="18.75" style="46" customWidth="1"/>
    <col min="14343" max="14592" width="9" style="46"/>
    <col min="14593" max="14593" width="8.75" style="46" customWidth="1"/>
    <col min="14594" max="14594" width="3.125" style="46" customWidth="1"/>
    <col min="14595" max="14595" width="22.75" style="46" customWidth="1"/>
    <col min="14596" max="14596" width="18.875" style="46" bestFit="1" customWidth="1"/>
    <col min="14597" max="14597" width="19.25" style="46" bestFit="1" customWidth="1"/>
    <col min="14598" max="14598" width="18.75" style="46" customWidth="1"/>
    <col min="14599" max="14848" width="9" style="46"/>
    <col min="14849" max="14849" width="8.75" style="46" customWidth="1"/>
    <col min="14850" max="14850" width="3.125" style="46" customWidth="1"/>
    <col min="14851" max="14851" width="22.75" style="46" customWidth="1"/>
    <col min="14852" max="14852" width="18.875" style="46" bestFit="1" customWidth="1"/>
    <col min="14853" max="14853" width="19.25" style="46" bestFit="1" customWidth="1"/>
    <col min="14854" max="14854" width="18.75" style="46" customWidth="1"/>
    <col min="14855" max="15104" width="9" style="46"/>
    <col min="15105" max="15105" width="8.75" style="46" customWidth="1"/>
    <col min="15106" max="15106" width="3.125" style="46" customWidth="1"/>
    <col min="15107" max="15107" width="22.75" style="46" customWidth="1"/>
    <col min="15108" max="15108" width="18.875" style="46" bestFit="1" customWidth="1"/>
    <col min="15109" max="15109" width="19.25" style="46" bestFit="1" customWidth="1"/>
    <col min="15110" max="15110" width="18.75" style="46" customWidth="1"/>
    <col min="15111" max="15360" width="9" style="46"/>
    <col min="15361" max="15361" width="8.75" style="46" customWidth="1"/>
    <col min="15362" max="15362" width="3.125" style="46" customWidth="1"/>
    <col min="15363" max="15363" width="22.75" style="46" customWidth="1"/>
    <col min="15364" max="15364" width="18.875" style="46" bestFit="1" customWidth="1"/>
    <col min="15365" max="15365" width="19.25" style="46" bestFit="1" customWidth="1"/>
    <col min="15366" max="15366" width="18.75" style="46" customWidth="1"/>
    <col min="15367" max="15616" width="9" style="46"/>
    <col min="15617" max="15617" width="8.75" style="46" customWidth="1"/>
    <col min="15618" max="15618" width="3.125" style="46" customWidth="1"/>
    <col min="15619" max="15619" width="22.75" style="46" customWidth="1"/>
    <col min="15620" max="15620" width="18.875" style="46" bestFit="1" customWidth="1"/>
    <col min="15621" max="15621" width="19.25" style="46" bestFit="1" customWidth="1"/>
    <col min="15622" max="15622" width="18.75" style="46" customWidth="1"/>
    <col min="15623" max="15872" width="9" style="46"/>
    <col min="15873" max="15873" width="8.75" style="46" customWidth="1"/>
    <col min="15874" max="15874" width="3.125" style="46" customWidth="1"/>
    <col min="15875" max="15875" width="22.75" style="46" customWidth="1"/>
    <col min="15876" max="15876" width="18.875" style="46" bestFit="1" customWidth="1"/>
    <col min="15877" max="15877" width="19.25" style="46" bestFit="1" customWidth="1"/>
    <col min="15878" max="15878" width="18.75" style="46" customWidth="1"/>
    <col min="15879" max="16128" width="9" style="46"/>
    <col min="16129" max="16129" width="8.75" style="46" customWidth="1"/>
    <col min="16130" max="16130" width="3.125" style="46" customWidth="1"/>
    <col min="16131" max="16131" width="22.75" style="46" customWidth="1"/>
    <col min="16132" max="16132" width="18.875" style="46" bestFit="1" customWidth="1"/>
    <col min="16133" max="16133" width="19.25" style="46" bestFit="1" customWidth="1"/>
    <col min="16134" max="16134" width="18.75" style="46" customWidth="1"/>
    <col min="16135" max="16384" width="9" style="46"/>
  </cols>
  <sheetData>
    <row r="1" spans="1:6" ht="16.5" customHeight="1">
      <c r="A1" s="318" t="s">
        <v>132</v>
      </c>
      <c r="B1" s="318"/>
      <c r="C1" s="318"/>
    </row>
    <row r="2" spans="1:6" ht="23.25" customHeight="1">
      <c r="A2" s="322" t="str">
        <f>"令和"&amp;かがみ!A7&amp;"年度中山間地域等直接支払交付金収支決算書（第６期対策分）"</f>
        <v>令和7年度中山間地域等直接支払交付金収支決算書（第６期対策分）</v>
      </c>
      <c r="B2" s="322"/>
      <c r="C2" s="322"/>
      <c r="D2" s="322"/>
      <c r="E2" s="322"/>
      <c r="F2" s="322"/>
    </row>
    <row r="3" spans="1:6">
      <c r="D3" s="305" t="s">
        <v>219</v>
      </c>
      <c r="E3" s="305"/>
      <c r="F3" s="305"/>
    </row>
    <row r="4" spans="1:6" ht="20.25" customHeight="1">
      <c r="E4" s="60" t="s">
        <v>66</v>
      </c>
      <c r="F4" s="154" t="str">
        <f>かがみ!K5</f>
        <v>日南A</v>
      </c>
    </row>
    <row r="5" spans="1:6" s="47" customFormat="1" ht="20.25" customHeight="1">
      <c r="A5" s="47" t="s">
        <v>67</v>
      </c>
      <c r="D5" s="48"/>
      <c r="E5" s="60" t="s">
        <v>68</v>
      </c>
      <c r="F5" s="154" t="str">
        <f>かがみ!N5</f>
        <v>日南　太郎</v>
      </c>
    </row>
    <row r="6" spans="1:6" ht="14.25" thickBot="1">
      <c r="A6" s="319" t="s">
        <v>69</v>
      </c>
      <c r="B6" s="319"/>
      <c r="C6" s="319"/>
      <c r="D6" s="55" t="s">
        <v>70</v>
      </c>
      <c r="E6" s="56" t="s">
        <v>71</v>
      </c>
    </row>
    <row r="7" spans="1:6">
      <c r="A7" s="303" t="s">
        <v>72</v>
      </c>
      <c r="B7" s="303"/>
      <c r="C7" s="317"/>
      <c r="D7" s="156">
        <v>6500000</v>
      </c>
      <c r="E7" s="57"/>
    </row>
    <row r="8" spans="1:6">
      <c r="A8" s="320" t="s">
        <v>73</v>
      </c>
      <c r="B8" s="320"/>
      <c r="C8" s="321"/>
      <c r="D8" s="157">
        <v>450000</v>
      </c>
      <c r="E8" s="57"/>
    </row>
    <row r="9" spans="1:6">
      <c r="A9" s="303" t="s">
        <v>12</v>
      </c>
      <c r="B9" s="303"/>
      <c r="C9" s="317"/>
      <c r="D9" s="158"/>
      <c r="E9" s="57"/>
    </row>
    <row r="10" spans="1:6">
      <c r="A10" s="303" t="s">
        <v>74</v>
      </c>
      <c r="B10" s="303"/>
      <c r="C10" s="317"/>
      <c r="D10" s="158">
        <v>23</v>
      </c>
      <c r="E10" s="57"/>
    </row>
    <row r="11" spans="1:6" ht="14.25" thickBot="1">
      <c r="A11" s="303"/>
      <c r="B11" s="303"/>
      <c r="C11" s="317"/>
      <c r="D11" s="159"/>
      <c r="E11" s="57"/>
    </row>
    <row r="12" spans="1:6">
      <c r="A12" s="303" t="s">
        <v>75</v>
      </c>
      <c r="B12" s="303"/>
      <c r="C12" s="303"/>
      <c r="D12" s="160">
        <f>SUM(D7:D11)</f>
        <v>6950023</v>
      </c>
      <c r="E12" s="58"/>
    </row>
    <row r="13" spans="1:6" s="47" customFormat="1" ht="18" customHeight="1"/>
    <row r="14" spans="1:6" s="47" customFormat="1" ht="15">
      <c r="A14" s="47" t="s">
        <v>76</v>
      </c>
    </row>
    <row r="15" spans="1:6" ht="14.25" thickBot="1">
      <c r="A15" s="302" t="s">
        <v>69</v>
      </c>
      <c r="B15" s="302"/>
      <c r="C15" s="302"/>
      <c r="D15" s="55" t="s">
        <v>70</v>
      </c>
      <c r="E15" s="55" t="s">
        <v>71</v>
      </c>
    </row>
    <row r="16" spans="1:6" ht="14.25" thickBot="1">
      <c r="A16" s="303" t="s">
        <v>77</v>
      </c>
      <c r="B16" s="303"/>
      <c r="C16" s="317"/>
      <c r="D16" s="156">
        <v>4150000</v>
      </c>
      <c r="E16" s="155" t="s">
        <v>158</v>
      </c>
    </row>
    <row r="17" spans="1:6" ht="14.25" thickBot="1">
      <c r="A17" s="303" t="s">
        <v>78</v>
      </c>
      <c r="B17" s="303"/>
      <c r="C17" s="317"/>
      <c r="D17" s="180">
        <f>'別紙2-1_共同取組内訳'!R11</f>
        <v>2800023</v>
      </c>
      <c r="E17" s="59" t="s">
        <v>79</v>
      </c>
    </row>
    <row r="18" spans="1:6">
      <c r="A18" s="303"/>
      <c r="B18" s="303"/>
      <c r="C18" s="303"/>
      <c r="D18" s="162"/>
      <c r="E18" s="58"/>
    </row>
    <row r="19" spans="1:6">
      <c r="A19" s="303" t="s">
        <v>75</v>
      </c>
      <c r="B19" s="303"/>
      <c r="C19" s="303"/>
      <c r="D19" s="161">
        <f>SUM(D16:D18)</f>
        <v>6950023</v>
      </c>
      <c r="E19" s="58"/>
    </row>
    <row r="20" spans="1:6" s="47" customFormat="1" ht="18" customHeight="1">
      <c r="D20" s="304" t="s">
        <v>80</v>
      </c>
      <c r="E20" s="305"/>
      <c r="F20" s="305"/>
    </row>
    <row r="21" spans="1:6" s="47" customFormat="1" ht="15">
      <c r="A21" s="47" t="s">
        <v>81</v>
      </c>
      <c r="D21" s="305"/>
      <c r="E21" s="305"/>
      <c r="F21" s="305"/>
    </row>
    <row r="22" spans="1:6" s="47" customFormat="1" ht="15">
      <c r="A22" s="47" t="s">
        <v>161</v>
      </c>
      <c r="D22" s="306"/>
      <c r="E22" s="306"/>
      <c r="F22" s="306"/>
    </row>
    <row r="23" spans="1:6">
      <c r="A23" s="307" t="s">
        <v>164</v>
      </c>
      <c r="B23" s="308"/>
      <c r="C23" s="309"/>
      <c r="D23" s="315" t="s">
        <v>163</v>
      </c>
      <c r="E23" s="316"/>
      <c r="F23" s="313" t="s">
        <v>162</v>
      </c>
    </row>
    <row r="24" spans="1:6" ht="13.5" customHeight="1">
      <c r="A24" s="310"/>
      <c r="B24" s="311"/>
      <c r="C24" s="312"/>
      <c r="D24" s="167" t="s">
        <v>165</v>
      </c>
      <c r="E24" s="167" t="s">
        <v>166</v>
      </c>
      <c r="F24" s="314"/>
    </row>
    <row r="25" spans="1:6" ht="28.5" customHeight="1">
      <c r="A25" s="295" t="s">
        <v>167</v>
      </c>
      <c r="B25" s="296"/>
      <c r="C25" s="297"/>
      <c r="D25" s="177">
        <v>8</v>
      </c>
      <c r="E25" s="134">
        <v>200000</v>
      </c>
      <c r="F25" s="170"/>
    </row>
    <row r="26" spans="1:6" ht="28.5" customHeight="1">
      <c r="A26" s="295" t="s">
        <v>156</v>
      </c>
      <c r="B26" s="296"/>
      <c r="C26" s="297"/>
      <c r="D26" s="177">
        <v>10</v>
      </c>
      <c r="E26" s="134">
        <v>1800000</v>
      </c>
      <c r="F26" s="170"/>
    </row>
    <row r="27" spans="1:6" ht="28.5" customHeight="1">
      <c r="A27" s="295"/>
      <c r="B27" s="296"/>
      <c r="C27" s="297"/>
      <c r="D27" s="177">
        <v>0</v>
      </c>
      <c r="E27" s="134"/>
      <c r="F27" s="170"/>
    </row>
    <row r="28" spans="1:6" s="47" customFormat="1" ht="15"/>
    <row r="29" spans="1:6" s="47" customFormat="1" ht="15">
      <c r="A29" s="47" t="s">
        <v>168</v>
      </c>
    </row>
    <row r="30" spans="1:6" ht="54.75" customHeight="1">
      <c r="A30" s="302" t="s">
        <v>165</v>
      </c>
      <c r="B30" s="302"/>
      <c r="C30" s="101" t="s">
        <v>170</v>
      </c>
      <c r="D30" s="168" t="s">
        <v>171</v>
      </c>
      <c r="E30" s="168" t="s">
        <v>172</v>
      </c>
      <c r="F30" s="101" t="s">
        <v>173</v>
      </c>
    </row>
    <row r="31" spans="1:6" ht="28.5" customHeight="1">
      <c r="A31" s="300">
        <v>7</v>
      </c>
      <c r="B31" s="300"/>
      <c r="C31" s="178">
        <v>400000</v>
      </c>
      <c r="D31" s="166"/>
      <c r="E31" s="173">
        <f>IF(C31,C31-D31,"")</f>
        <v>400000</v>
      </c>
      <c r="F31" s="170"/>
    </row>
    <row r="32" spans="1:6" ht="28.5" customHeight="1">
      <c r="A32" s="300">
        <v>8</v>
      </c>
      <c r="B32" s="300"/>
      <c r="C32" s="178">
        <v>400000</v>
      </c>
      <c r="D32" s="166">
        <v>200000</v>
      </c>
      <c r="E32" s="173">
        <f>IF(C32,E31+C32-D32,"")</f>
        <v>600000</v>
      </c>
      <c r="F32" s="170" t="s">
        <v>174</v>
      </c>
    </row>
    <row r="33" spans="1:6" ht="28.5" customHeight="1">
      <c r="A33" s="300">
        <v>9</v>
      </c>
      <c r="B33" s="300"/>
      <c r="C33" s="178">
        <v>400000</v>
      </c>
      <c r="D33" s="166"/>
      <c r="E33" s="173">
        <f t="shared" ref="E33:E35" si="0">IF(C33,E32+C33-D33,"")</f>
        <v>1000000</v>
      </c>
      <c r="F33" s="170"/>
    </row>
    <row r="34" spans="1:6" ht="28.5" customHeight="1">
      <c r="A34" s="300">
        <v>10</v>
      </c>
      <c r="B34" s="300"/>
      <c r="C34" s="178">
        <v>400000</v>
      </c>
      <c r="D34" s="166"/>
      <c r="E34" s="173">
        <f t="shared" si="0"/>
        <v>1400000</v>
      </c>
      <c r="F34" s="170"/>
    </row>
    <row r="35" spans="1:6" ht="28.5" customHeight="1" thickBot="1">
      <c r="A35" s="301">
        <v>11</v>
      </c>
      <c r="B35" s="301"/>
      <c r="C35" s="179">
        <v>400000</v>
      </c>
      <c r="D35" s="169">
        <v>1800000</v>
      </c>
      <c r="E35" s="174">
        <f t="shared" si="0"/>
        <v>0</v>
      </c>
      <c r="F35" s="171" t="s">
        <v>156</v>
      </c>
    </row>
    <row r="36" spans="1:6" ht="28.5" customHeight="1" thickTop="1">
      <c r="A36" s="298" t="s">
        <v>169</v>
      </c>
      <c r="B36" s="299"/>
      <c r="C36" s="175">
        <f>SUM(C31:C35)</f>
        <v>2000000</v>
      </c>
      <c r="D36" s="175">
        <f>SUM(D31:D35)</f>
        <v>2000000</v>
      </c>
      <c r="E36" s="176">
        <f>IF(C36,C36-D36,"")</f>
        <v>0</v>
      </c>
      <c r="F36" s="172"/>
    </row>
    <row r="37" spans="1:6" s="47" customFormat="1" ht="28.5" customHeight="1"/>
    <row r="38" spans="1:6" s="52" customFormat="1" ht="28.5" customHeight="1">
      <c r="A38" s="49" t="s">
        <v>82</v>
      </c>
      <c r="B38" s="50"/>
      <c r="C38" s="51"/>
      <c r="D38" s="163">
        <f>IF(D7,IF(E31&lt;&gt;"",D12-D19+VLOOKUP(かがみ!$A$7,A31:D35,4),D12-D19),"")</f>
        <v>0</v>
      </c>
      <c r="E38" s="52" t="s">
        <v>83</v>
      </c>
    </row>
    <row r="39" spans="1:6" s="52" customFormat="1" ht="18" customHeight="1">
      <c r="D39" s="53"/>
    </row>
    <row r="40" spans="1:6" s="52" customFormat="1" ht="28.5" customHeight="1">
      <c r="A40" s="49" t="s">
        <v>84</v>
      </c>
      <c r="B40" s="50"/>
      <c r="C40" s="51"/>
      <c r="D40" s="163">
        <f>IF(D12,IF(E31&lt;&gt;"",D38+E31,D38),"")</f>
        <v>400000</v>
      </c>
      <c r="E40" s="54"/>
      <c r="F40" s="54"/>
    </row>
  </sheetData>
  <mergeCells count="29">
    <mergeCell ref="A18:C18"/>
    <mergeCell ref="A17:C17"/>
    <mergeCell ref="A1:C1"/>
    <mergeCell ref="D3:F3"/>
    <mergeCell ref="A6:C6"/>
    <mergeCell ref="A7:C7"/>
    <mergeCell ref="A8:C8"/>
    <mergeCell ref="A9:C9"/>
    <mergeCell ref="A10:C10"/>
    <mergeCell ref="A11:C11"/>
    <mergeCell ref="A12:C12"/>
    <mergeCell ref="A15:C15"/>
    <mergeCell ref="A16:C16"/>
    <mergeCell ref="A2:F2"/>
    <mergeCell ref="A19:C19"/>
    <mergeCell ref="D20:F22"/>
    <mergeCell ref="A23:C24"/>
    <mergeCell ref="F23:F24"/>
    <mergeCell ref="D23:E23"/>
    <mergeCell ref="A25:C25"/>
    <mergeCell ref="A26:C26"/>
    <mergeCell ref="A27:C27"/>
    <mergeCell ref="A36:B36"/>
    <mergeCell ref="A32:B32"/>
    <mergeCell ref="A33:B33"/>
    <mergeCell ref="A34:B34"/>
    <mergeCell ref="A35:B35"/>
    <mergeCell ref="A30:B30"/>
    <mergeCell ref="A31:B31"/>
  </mergeCells>
  <phoneticPr fontId="2"/>
  <pageMargins left="0.7" right="0.7" top="0.75" bottom="0.75" header="0.3" footer="0.3"/>
  <pageSetup paperSize="9" scale="96"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3A8B-93F3-4834-B5F1-840D012B3694}">
  <sheetPr>
    <pageSetUpPr fitToPage="1"/>
  </sheetPr>
  <dimension ref="A1:Y21"/>
  <sheetViews>
    <sheetView showZeros="0" view="pageBreakPreview" topLeftCell="C1" zoomScaleNormal="75" zoomScaleSheetLayoutView="100" workbookViewId="0">
      <selection activeCell="S7" sqref="S7"/>
    </sheetView>
  </sheetViews>
  <sheetFormatPr defaultRowHeight="13.5"/>
  <cols>
    <col min="1" max="1" width="20" style="46" customWidth="1"/>
    <col min="2" max="2" width="10" style="46" customWidth="1"/>
    <col min="3" max="17" width="9" style="46" customWidth="1"/>
    <col min="18" max="18" width="10" style="46" customWidth="1"/>
    <col min="19" max="258" width="9" style="46"/>
    <col min="259" max="259" width="25.375" style="46" customWidth="1"/>
    <col min="260" max="273" width="10.625" style="46" customWidth="1"/>
    <col min="274" max="274" width="13.625" style="46" customWidth="1"/>
    <col min="275" max="514" width="9" style="46"/>
    <col min="515" max="515" width="25.375" style="46" customWidth="1"/>
    <col min="516" max="529" width="10.625" style="46" customWidth="1"/>
    <col min="530" max="530" width="13.625" style="46" customWidth="1"/>
    <col min="531" max="770" width="9" style="46"/>
    <col min="771" max="771" width="25.375" style="46" customWidth="1"/>
    <col min="772" max="785" width="10.625" style="46" customWidth="1"/>
    <col min="786" max="786" width="13.625" style="46" customWidth="1"/>
    <col min="787" max="1026" width="9" style="46"/>
    <col min="1027" max="1027" width="25.375" style="46" customWidth="1"/>
    <col min="1028" max="1041" width="10.625" style="46" customWidth="1"/>
    <col min="1042" max="1042" width="13.625" style="46" customWidth="1"/>
    <col min="1043" max="1282" width="9" style="46"/>
    <col min="1283" max="1283" width="25.375" style="46" customWidth="1"/>
    <col min="1284" max="1297" width="10.625" style="46" customWidth="1"/>
    <col min="1298" max="1298" width="13.625" style="46" customWidth="1"/>
    <col min="1299" max="1538" width="9" style="46"/>
    <col min="1539" max="1539" width="25.375" style="46" customWidth="1"/>
    <col min="1540" max="1553" width="10.625" style="46" customWidth="1"/>
    <col min="1554" max="1554" width="13.625" style="46" customWidth="1"/>
    <col min="1555" max="1794" width="9" style="46"/>
    <col min="1795" max="1795" width="25.375" style="46" customWidth="1"/>
    <col min="1796" max="1809" width="10.625" style="46" customWidth="1"/>
    <col min="1810" max="1810" width="13.625" style="46" customWidth="1"/>
    <col min="1811" max="2050" width="9" style="46"/>
    <col min="2051" max="2051" width="25.375" style="46" customWidth="1"/>
    <col min="2052" max="2065" width="10.625" style="46" customWidth="1"/>
    <col min="2066" max="2066" width="13.625" style="46" customWidth="1"/>
    <col min="2067" max="2306" width="9" style="46"/>
    <col min="2307" max="2307" width="25.375" style="46" customWidth="1"/>
    <col min="2308" max="2321" width="10.625" style="46" customWidth="1"/>
    <col min="2322" max="2322" width="13.625" style="46" customWidth="1"/>
    <col min="2323" max="2562" width="9" style="46"/>
    <col min="2563" max="2563" width="25.375" style="46" customWidth="1"/>
    <col min="2564" max="2577" width="10.625" style="46" customWidth="1"/>
    <col min="2578" max="2578" width="13.625" style="46" customWidth="1"/>
    <col min="2579" max="2818" width="9" style="46"/>
    <col min="2819" max="2819" width="25.375" style="46" customWidth="1"/>
    <col min="2820" max="2833" width="10.625" style="46" customWidth="1"/>
    <col min="2834" max="2834" width="13.625" style="46" customWidth="1"/>
    <col min="2835" max="3074" width="9" style="46"/>
    <col min="3075" max="3075" width="25.375" style="46" customWidth="1"/>
    <col min="3076" max="3089" width="10.625" style="46" customWidth="1"/>
    <col min="3090" max="3090" width="13.625" style="46" customWidth="1"/>
    <col min="3091" max="3330" width="9" style="46"/>
    <col min="3331" max="3331" width="25.375" style="46" customWidth="1"/>
    <col min="3332" max="3345" width="10.625" style="46" customWidth="1"/>
    <col min="3346" max="3346" width="13.625" style="46" customWidth="1"/>
    <col min="3347" max="3586" width="9" style="46"/>
    <col min="3587" max="3587" width="25.375" style="46" customWidth="1"/>
    <col min="3588" max="3601" width="10.625" style="46" customWidth="1"/>
    <col min="3602" max="3602" width="13.625" style="46" customWidth="1"/>
    <col min="3603" max="3842" width="9" style="46"/>
    <col min="3843" max="3843" width="25.375" style="46" customWidth="1"/>
    <col min="3844" max="3857" width="10.625" style="46" customWidth="1"/>
    <col min="3858" max="3858" width="13.625" style="46" customWidth="1"/>
    <col min="3859" max="4098" width="9" style="46"/>
    <col min="4099" max="4099" width="25.375" style="46" customWidth="1"/>
    <col min="4100" max="4113" width="10.625" style="46" customWidth="1"/>
    <col min="4114" max="4114" width="13.625" style="46" customWidth="1"/>
    <col min="4115" max="4354" width="9" style="46"/>
    <col min="4355" max="4355" width="25.375" style="46" customWidth="1"/>
    <col min="4356" max="4369" width="10.625" style="46" customWidth="1"/>
    <col min="4370" max="4370" width="13.625" style="46" customWidth="1"/>
    <col min="4371" max="4610" width="9" style="46"/>
    <col min="4611" max="4611" width="25.375" style="46" customWidth="1"/>
    <col min="4612" max="4625" width="10.625" style="46" customWidth="1"/>
    <col min="4626" max="4626" width="13.625" style="46" customWidth="1"/>
    <col min="4627" max="4866" width="9" style="46"/>
    <col min="4867" max="4867" width="25.375" style="46" customWidth="1"/>
    <col min="4868" max="4881" width="10.625" style="46" customWidth="1"/>
    <col min="4882" max="4882" width="13.625" style="46" customWidth="1"/>
    <col min="4883" max="5122" width="9" style="46"/>
    <col min="5123" max="5123" width="25.375" style="46" customWidth="1"/>
    <col min="5124" max="5137" width="10.625" style="46" customWidth="1"/>
    <col min="5138" max="5138" width="13.625" style="46" customWidth="1"/>
    <col min="5139" max="5378" width="9" style="46"/>
    <col min="5379" max="5379" width="25.375" style="46" customWidth="1"/>
    <col min="5380" max="5393" width="10.625" style="46" customWidth="1"/>
    <col min="5394" max="5394" width="13.625" style="46" customWidth="1"/>
    <col min="5395" max="5634" width="9" style="46"/>
    <col min="5635" max="5635" width="25.375" style="46" customWidth="1"/>
    <col min="5636" max="5649" width="10.625" style="46" customWidth="1"/>
    <col min="5650" max="5650" width="13.625" style="46" customWidth="1"/>
    <col min="5651" max="5890" width="9" style="46"/>
    <col min="5891" max="5891" width="25.375" style="46" customWidth="1"/>
    <col min="5892" max="5905" width="10.625" style="46" customWidth="1"/>
    <col min="5906" max="5906" width="13.625" style="46" customWidth="1"/>
    <col min="5907" max="6146" width="9" style="46"/>
    <col min="6147" max="6147" width="25.375" style="46" customWidth="1"/>
    <col min="6148" max="6161" width="10.625" style="46" customWidth="1"/>
    <col min="6162" max="6162" width="13.625" style="46" customWidth="1"/>
    <col min="6163" max="6402" width="9" style="46"/>
    <col min="6403" max="6403" width="25.375" style="46" customWidth="1"/>
    <col min="6404" max="6417" width="10.625" style="46" customWidth="1"/>
    <col min="6418" max="6418" width="13.625" style="46" customWidth="1"/>
    <col min="6419" max="6658" width="9" style="46"/>
    <col min="6659" max="6659" width="25.375" style="46" customWidth="1"/>
    <col min="6660" max="6673" width="10.625" style="46" customWidth="1"/>
    <col min="6674" max="6674" width="13.625" style="46" customWidth="1"/>
    <col min="6675" max="6914" width="9" style="46"/>
    <col min="6915" max="6915" width="25.375" style="46" customWidth="1"/>
    <col min="6916" max="6929" width="10.625" style="46" customWidth="1"/>
    <col min="6930" max="6930" width="13.625" style="46" customWidth="1"/>
    <col min="6931" max="7170" width="9" style="46"/>
    <col min="7171" max="7171" width="25.375" style="46" customWidth="1"/>
    <col min="7172" max="7185" width="10.625" style="46" customWidth="1"/>
    <col min="7186" max="7186" width="13.625" style="46" customWidth="1"/>
    <col min="7187" max="7426" width="9" style="46"/>
    <col min="7427" max="7427" width="25.375" style="46" customWidth="1"/>
    <col min="7428" max="7441" width="10.625" style="46" customWidth="1"/>
    <col min="7442" max="7442" width="13.625" style="46" customWidth="1"/>
    <col min="7443" max="7682" width="9" style="46"/>
    <col min="7683" max="7683" width="25.375" style="46" customWidth="1"/>
    <col min="7684" max="7697" width="10.625" style="46" customWidth="1"/>
    <col min="7698" max="7698" width="13.625" style="46" customWidth="1"/>
    <col min="7699" max="7938" width="9" style="46"/>
    <col min="7939" max="7939" width="25.375" style="46" customWidth="1"/>
    <col min="7940" max="7953" width="10.625" style="46" customWidth="1"/>
    <col min="7954" max="7954" width="13.625" style="46" customWidth="1"/>
    <col min="7955" max="8194" width="9" style="46"/>
    <col min="8195" max="8195" width="25.375" style="46" customWidth="1"/>
    <col min="8196" max="8209" width="10.625" style="46" customWidth="1"/>
    <col min="8210" max="8210" width="13.625" style="46" customWidth="1"/>
    <col min="8211" max="8450" width="9" style="46"/>
    <col min="8451" max="8451" width="25.375" style="46" customWidth="1"/>
    <col min="8452" max="8465" width="10.625" style="46" customWidth="1"/>
    <col min="8466" max="8466" width="13.625" style="46" customWidth="1"/>
    <col min="8467" max="8706" width="9" style="46"/>
    <col min="8707" max="8707" width="25.375" style="46" customWidth="1"/>
    <col min="8708" max="8721" width="10.625" style="46" customWidth="1"/>
    <col min="8722" max="8722" width="13.625" style="46" customWidth="1"/>
    <col min="8723" max="8962" width="9" style="46"/>
    <col min="8963" max="8963" width="25.375" style="46" customWidth="1"/>
    <col min="8964" max="8977" width="10.625" style="46" customWidth="1"/>
    <col min="8978" max="8978" width="13.625" style="46" customWidth="1"/>
    <col min="8979" max="9218" width="9" style="46"/>
    <col min="9219" max="9219" width="25.375" style="46" customWidth="1"/>
    <col min="9220" max="9233" width="10.625" style="46" customWidth="1"/>
    <col min="9234" max="9234" width="13.625" style="46" customWidth="1"/>
    <col min="9235" max="9474" width="9" style="46"/>
    <col min="9475" max="9475" width="25.375" style="46" customWidth="1"/>
    <col min="9476" max="9489" width="10.625" style="46" customWidth="1"/>
    <col min="9490" max="9490" width="13.625" style="46" customWidth="1"/>
    <col min="9491" max="9730" width="9" style="46"/>
    <col min="9731" max="9731" width="25.375" style="46" customWidth="1"/>
    <col min="9732" max="9745" width="10.625" style="46" customWidth="1"/>
    <col min="9746" max="9746" width="13.625" style="46" customWidth="1"/>
    <col min="9747" max="9986" width="9" style="46"/>
    <col min="9987" max="9987" width="25.375" style="46" customWidth="1"/>
    <col min="9988" max="10001" width="10.625" style="46" customWidth="1"/>
    <col min="10002" max="10002" width="13.625" style="46" customWidth="1"/>
    <col min="10003" max="10242" width="9" style="46"/>
    <col min="10243" max="10243" width="25.375" style="46" customWidth="1"/>
    <col min="10244" max="10257" width="10.625" style="46" customWidth="1"/>
    <col min="10258" max="10258" width="13.625" style="46" customWidth="1"/>
    <col min="10259" max="10498" width="9" style="46"/>
    <col min="10499" max="10499" width="25.375" style="46" customWidth="1"/>
    <col min="10500" max="10513" width="10.625" style="46" customWidth="1"/>
    <col min="10514" max="10514" width="13.625" style="46" customWidth="1"/>
    <col min="10515" max="10754" width="9" style="46"/>
    <col min="10755" max="10755" width="25.375" style="46" customWidth="1"/>
    <col min="10756" max="10769" width="10.625" style="46" customWidth="1"/>
    <col min="10770" max="10770" width="13.625" style="46" customWidth="1"/>
    <col min="10771" max="11010" width="9" style="46"/>
    <col min="11011" max="11011" width="25.375" style="46" customWidth="1"/>
    <col min="11012" max="11025" width="10.625" style="46" customWidth="1"/>
    <col min="11026" max="11026" width="13.625" style="46" customWidth="1"/>
    <col min="11027" max="11266" width="9" style="46"/>
    <col min="11267" max="11267" width="25.375" style="46" customWidth="1"/>
    <col min="11268" max="11281" width="10.625" style="46" customWidth="1"/>
    <col min="11282" max="11282" width="13.625" style="46" customWidth="1"/>
    <col min="11283" max="11522" width="9" style="46"/>
    <col min="11523" max="11523" width="25.375" style="46" customWidth="1"/>
    <col min="11524" max="11537" width="10.625" style="46" customWidth="1"/>
    <col min="11538" max="11538" width="13.625" style="46" customWidth="1"/>
    <col min="11539" max="11778" width="9" style="46"/>
    <col min="11779" max="11779" width="25.375" style="46" customWidth="1"/>
    <col min="11780" max="11793" width="10.625" style="46" customWidth="1"/>
    <col min="11794" max="11794" width="13.625" style="46" customWidth="1"/>
    <col min="11795" max="12034" width="9" style="46"/>
    <col min="12035" max="12035" width="25.375" style="46" customWidth="1"/>
    <col min="12036" max="12049" width="10.625" style="46" customWidth="1"/>
    <col min="12050" max="12050" width="13.625" style="46" customWidth="1"/>
    <col min="12051" max="12290" width="9" style="46"/>
    <col min="12291" max="12291" width="25.375" style="46" customWidth="1"/>
    <col min="12292" max="12305" width="10.625" style="46" customWidth="1"/>
    <col min="12306" max="12306" width="13.625" style="46" customWidth="1"/>
    <col min="12307" max="12546" width="9" style="46"/>
    <col min="12547" max="12547" width="25.375" style="46" customWidth="1"/>
    <col min="12548" max="12561" width="10.625" style="46" customWidth="1"/>
    <col min="12562" max="12562" width="13.625" style="46" customWidth="1"/>
    <col min="12563" max="12802" width="9" style="46"/>
    <col min="12803" max="12803" width="25.375" style="46" customWidth="1"/>
    <col min="12804" max="12817" width="10.625" style="46" customWidth="1"/>
    <col min="12818" max="12818" width="13.625" style="46" customWidth="1"/>
    <col min="12819" max="13058" width="9" style="46"/>
    <col min="13059" max="13059" width="25.375" style="46" customWidth="1"/>
    <col min="13060" max="13073" width="10.625" style="46" customWidth="1"/>
    <col min="13074" max="13074" width="13.625" style="46" customWidth="1"/>
    <col min="13075" max="13314" width="9" style="46"/>
    <col min="13315" max="13315" width="25.375" style="46" customWidth="1"/>
    <col min="13316" max="13329" width="10.625" style="46" customWidth="1"/>
    <col min="13330" max="13330" width="13.625" style="46" customWidth="1"/>
    <col min="13331" max="13570" width="9" style="46"/>
    <col min="13571" max="13571" width="25.375" style="46" customWidth="1"/>
    <col min="13572" max="13585" width="10.625" style="46" customWidth="1"/>
    <col min="13586" max="13586" width="13.625" style="46" customWidth="1"/>
    <col min="13587" max="13826" width="9" style="46"/>
    <col min="13827" max="13827" width="25.375" style="46" customWidth="1"/>
    <col min="13828" max="13841" width="10.625" style="46" customWidth="1"/>
    <col min="13842" max="13842" width="13.625" style="46" customWidth="1"/>
    <col min="13843" max="14082" width="9" style="46"/>
    <col min="14083" max="14083" width="25.375" style="46" customWidth="1"/>
    <col min="14084" max="14097" width="10.625" style="46" customWidth="1"/>
    <col min="14098" max="14098" width="13.625" style="46" customWidth="1"/>
    <col min="14099" max="14338" width="9" style="46"/>
    <col min="14339" max="14339" width="25.375" style="46" customWidth="1"/>
    <col min="14340" max="14353" width="10.625" style="46" customWidth="1"/>
    <col min="14354" max="14354" width="13.625" style="46" customWidth="1"/>
    <col min="14355" max="14594" width="9" style="46"/>
    <col min="14595" max="14595" width="25.375" style="46" customWidth="1"/>
    <col min="14596" max="14609" width="10.625" style="46" customWidth="1"/>
    <col min="14610" max="14610" width="13.625" style="46" customWidth="1"/>
    <col min="14611" max="14850" width="9" style="46"/>
    <col min="14851" max="14851" width="25.375" style="46" customWidth="1"/>
    <col min="14852" max="14865" width="10.625" style="46" customWidth="1"/>
    <col min="14866" max="14866" width="13.625" style="46" customWidth="1"/>
    <col min="14867" max="15106" width="9" style="46"/>
    <col min="15107" max="15107" width="25.375" style="46" customWidth="1"/>
    <col min="15108" max="15121" width="10.625" style="46" customWidth="1"/>
    <col min="15122" max="15122" width="13.625" style="46" customWidth="1"/>
    <col min="15123" max="15362" width="9" style="46"/>
    <col min="15363" max="15363" width="25.375" style="46" customWidth="1"/>
    <col min="15364" max="15377" width="10.625" style="46" customWidth="1"/>
    <col min="15378" max="15378" width="13.625" style="46" customWidth="1"/>
    <col min="15379" max="15618" width="9" style="46"/>
    <col min="15619" max="15619" width="25.375" style="46" customWidth="1"/>
    <col min="15620" max="15633" width="10.625" style="46" customWidth="1"/>
    <col min="15634" max="15634" width="13.625" style="46" customWidth="1"/>
    <col min="15635" max="15874" width="9" style="46"/>
    <col min="15875" max="15875" width="25.375" style="46" customWidth="1"/>
    <col min="15876" max="15889" width="10.625" style="46" customWidth="1"/>
    <col min="15890" max="15890" width="13.625" style="46" customWidth="1"/>
    <col min="15891" max="16130" width="9" style="46"/>
    <col min="16131" max="16131" width="25.375" style="46" customWidth="1"/>
    <col min="16132" max="16145" width="10.625" style="46" customWidth="1"/>
    <col min="16146" max="16146" width="13.625" style="46" customWidth="1"/>
    <col min="16147" max="16384" width="9" style="46"/>
  </cols>
  <sheetData>
    <row r="1" spans="1:25" ht="17.25">
      <c r="A1" s="62" t="s">
        <v>133</v>
      </c>
      <c r="B1" s="63"/>
    </row>
    <row r="2" spans="1:25" s="52" customFormat="1" ht="17.25">
      <c r="A2" s="323" t="s">
        <v>111</v>
      </c>
      <c r="B2" s="323"/>
      <c r="C2" s="323"/>
      <c r="D2" s="323"/>
      <c r="E2" s="323"/>
      <c r="F2" s="323"/>
      <c r="G2" s="323"/>
      <c r="H2" s="323"/>
      <c r="I2" s="323"/>
      <c r="J2" s="323"/>
      <c r="K2" s="323"/>
      <c r="L2" s="323"/>
      <c r="M2" s="323"/>
      <c r="N2" s="323"/>
      <c r="O2" s="323"/>
      <c r="P2" s="323"/>
      <c r="Q2" s="323"/>
      <c r="R2" s="323"/>
      <c r="S2" s="64"/>
      <c r="T2" s="64"/>
      <c r="U2" s="64"/>
      <c r="Y2" s="65"/>
    </row>
    <row r="3" spans="1:25" ht="25.5">
      <c r="A3" s="66"/>
      <c r="B3" s="67"/>
      <c r="C3" s="67"/>
      <c r="D3" s="67"/>
      <c r="E3" s="67"/>
      <c r="F3" s="67"/>
      <c r="G3" s="67"/>
      <c r="H3" s="67"/>
      <c r="I3" s="68"/>
      <c r="J3" s="67"/>
      <c r="K3" s="67"/>
      <c r="L3" s="67"/>
      <c r="M3" s="67"/>
      <c r="N3" s="67"/>
      <c r="O3" s="67"/>
      <c r="R3" s="69" t="s">
        <v>85</v>
      </c>
      <c r="S3" s="70"/>
      <c r="T3" s="70"/>
      <c r="U3" s="70"/>
      <c r="Y3" s="71"/>
    </row>
    <row r="4" spans="1:25" s="73" customFormat="1" ht="13.5" customHeight="1">
      <c r="A4" s="330" t="s">
        <v>78</v>
      </c>
      <c r="B4" s="331"/>
      <c r="C4" s="334" t="s">
        <v>86</v>
      </c>
      <c r="D4" s="328" t="s">
        <v>87</v>
      </c>
      <c r="E4" s="335" t="s">
        <v>88</v>
      </c>
      <c r="F4" s="72"/>
      <c r="G4" s="335" t="s">
        <v>89</v>
      </c>
      <c r="H4" s="72"/>
      <c r="I4" s="328" t="s">
        <v>90</v>
      </c>
      <c r="J4" s="328" t="s">
        <v>91</v>
      </c>
      <c r="K4" s="328" t="s">
        <v>92</v>
      </c>
      <c r="L4" s="328" t="s">
        <v>93</v>
      </c>
      <c r="M4" s="328" t="s">
        <v>94</v>
      </c>
      <c r="N4" s="328" t="s">
        <v>95</v>
      </c>
      <c r="O4" s="328" t="s">
        <v>218</v>
      </c>
      <c r="P4" s="328" t="s">
        <v>220</v>
      </c>
      <c r="Q4" s="328" t="s">
        <v>232</v>
      </c>
      <c r="R4" s="324" t="s">
        <v>96</v>
      </c>
    </row>
    <row r="5" spans="1:25" s="73" customFormat="1" ht="37.5" customHeight="1">
      <c r="A5" s="332"/>
      <c r="B5" s="333"/>
      <c r="C5" s="334"/>
      <c r="D5" s="329"/>
      <c r="E5" s="336"/>
      <c r="F5" s="74" t="s">
        <v>97</v>
      </c>
      <c r="G5" s="336"/>
      <c r="H5" s="74" t="s">
        <v>98</v>
      </c>
      <c r="I5" s="329"/>
      <c r="J5" s="329"/>
      <c r="K5" s="329"/>
      <c r="L5" s="329"/>
      <c r="M5" s="329"/>
      <c r="N5" s="329"/>
      <c r="O5" s="339"/>
      <c r="P5" s="329"/>
      <c r="Q5" s="339"/>
      <c r="R5" s="325"/>
    </row>
    <row r="6" spans="1:25" s="73" customFormat="1" ht="51" customHeight="1">
      <c r="A6" s="326" t="s">
        <v>99</v>
      </c>
      <c r="B6" s="327"/>
      <c r="C6" s="146">
        <v>500000</v>
      </c>
      <c r="D6" s="147"/>
      <c r="E6" s="148"/>
      <c r="F6" s="145"/>
      <c r="G6" s="148"/>
      <c r="H6" s="145"/>
      <c r="I6" s="149"/>
      <c r="J6" s="149"/>
      <c r="K6" s="149"/>
      <c r="L6" s="149"/>
      <c r="M6" s="149"/>
      <c r="N6" s="149"/>
      <c r="O6" s="201"/>
      <c r="P6" s="147"/>
      <c r="Q6" s="202"/>
      <c r="R6" s="142">
        <f t="shared" ref="R6:R9" si="0">SUM(C6:E6,G6,I6:Q6)</f>
        <v>500000</v>
      </c>
    </row>
    <row r="7" spans="1:25" s="73" customFormat="1" ht="51" customHeight="1">
      <c r="A7" s="326" t="s">
        <v>100</v>
      </c>
      <c r="B7" s="327"/>
      <c r="C7" s="146"/>
      <c r="D7" s="147">
        <v>50000</v>
      </c>
      <c r="E7" s="148"/>
      <c r="F7" s="145"/>
      <c r="G7" s="148"/>
      <c r="H7" s="145"/>
      <c r="I7" s="149">
        <v>400000</v>
      </c>
      <c r="J7" s="149"/>
      <c r="K7" s="149">
        <v>50000</v>
      </c>
      <c r="L7" s="149">
        <v>45000</v>
      </c>
      <c r="M7" s="149"/>
      <c r="N7" s="149"/>
      <c r="O7" s="201"/>
      <c r="P7" s="147"/>
      <c r="Q7" s="202"/>
      <c r="R7" s="142">
        <f t="shared" si="0"/>
        <v>545000</v>
      </c>
    </row>
    <row r="8" spans="1:25" s="73" customFormat="1" ht="51" customHeight="1">
      <c r="A8" s="326" t="s">
        <v>101</v>
      </c>
      <c r="B8" s="327"/>
      <c r="C8" s="146"/>
      <c r="D8" s="147"/>
      <c r="E8" s="148">
        <v>200000</v>
      </c>
      <c r="F8" s="145">
        <v>200000</v>
      </c>
      <c r="G8" s="148">
        <v>150000</v>
      </c>
      <c r="H8" s="145">
        <v>150000</v>
      </c>
      <c r="I8" s="149"/>
      <c r="J8" s="149"/>
      <c r="K8" s="149"/>
      <c r="L8" s="149"/>
      <c r="M8" s="149"/>
      <c r="N8" s="149"/>
      <c r="O8" s="201"/>
      <c r="P8" s="147"/>
      <c r="Q8" s="147">
        <v>400000</v>
      </c>
      <c r="R8" s="142">
        <f t="shared" si="0"/>
        <v>750000</v>
      </c>
    </row>
    <row r="9" spans="1:25" s="73" customFormat="1" ht="51" customHeight="1">
      <c r="A9" s="326" t="s">
        <v>102</v>
      </c>
      <c r="B9" s="327"/>
      <c r="C9" s="146"/>
      <c r="D9" s="147"/>
      <c r="E9" s="148">
        <v>400000</v>
      </c>
      <c r="F9" s="151">
        <v>0</v>
      </c>
      <c r="G9" s="148">
        <v>200000</v>
      </c>
      <c r="H9" s="151">
        <v>0</v>
      </c>
      <c r="I9" s="147">
        <v>300000</v>
      </c>
      <c r="J9" s="147"/>
      <c r="K9" s="147"/>
      <c r="L9" s="147">
        <v>80000</v>
      </c>
      <c r="M9" s="147"/>
      <c r="N9" s="147"/>
      <c r="O9" s="202"/>
      <c r="P9" s="147"/>
      <c r="Q9" s="147"/>
      <c r="R9" s="142">
        <f t="shared" si="0"/>
        <v>980000</v>
      </c>
    </row>
    <row r="10" spans="1:25" s="73" customFormat="1" ht="51" customHeight="1">
      <c r="A10" s="326" t="s">
        <v>157</v>
      </c>
      <c r="B10" s="327"/>
      <c r="C10" s="146"/>
      <c r="D10" s="147"/>
      <c r="E10" s="150"/>
      <c r="F10" s="151"/>
      <c r="G10" s="150"/>
      <c r="H10" s="151"/>
      <c r="I10" s="147"/>
      <c r="J10" s="147"/>
      <c r="K10" s="147"/>
      <c r="L10" s="147"/>
      <c r="M10" s="147"/>
      <c r="N10" s="147"/>
      <c r="O10" s="202"/>
      <c r="P10" s="147">
        <v>25023</v>
      </c>
      <c r="Q10" s="147"/>
      <c r="R10" s="142">
        <f>SUM(C10:E10,G10,I10:Q10)</f>
        <v>25023</v>
      </c>
    </row>
    <row r="11" spans="1:25" s="73" customFormat="1" ht="51" customHeight="1">
      <c r="A11" s="337" t="s">
        <v>75</v>
      </c>
      <c r="B11" s="338"/>
      <c r="C11" s="142">
        <f t="shared" ref="C11:P11" si="1">SUM(C6:C10)</f>
        <v>500000</v>
      </c>
      <c r="D11" s="142">
        <f t="shared" si="1"/>
        <v>50000</v>
      </c>
      <c r="E11" s="143">
        <f t="shared" si="1"/>
        <v>600000</v>
      </c>
      <c r="F11" s="144">
        <f t="shared" si="1"/>
        <v>200000</v>
      </c>
      <c r="G11" s="143">
        <f t="shared" si="1"/>
        <v>350000</v>
      </c>
      <c r="H11" s="144">
        <f t="shared" si="1"/>
        <v>150000</v>
      </c>
      <c r="I11" s="142">
        <f t="shared" si="1"/>
        <v>700000</v>
      </c>
      <c r="J11" s="142">
        <f t="shared" si="1"/>
        <v>0</v>
      </c>
      <c r="K11" s="142">
        <f t="shared" si="1"/>
        <v>50000</v>
      </c>
      <c r="L11" s="142">
        <f t="shared" si="1"/>
        <v>125000</v>
      </c>
      <c r="M11" s="142">
        <f t="shared" si="1"/>
        <v>0</v>
      </c>
      <c r="N11" s="142">
        <f t="shared" si="1"/>
        <v>0</v>
      </c>
      <c r="O11" s="203">
        <f>SUM(O6:O10)</f>
        <v>0</v>
      </c>
      <c r="P11" s="142">
        <f t="shared" si="1"/>
        <v>25023</v>
      </c>
      <c r="Q11" s="142">
        <f>SUM(Q6:Q10)</f>
        <v>400000</v>
      </c>
      <c r="R11" s="142">
        <f>SUM(C11:E11,G11,I11:Q11)</f>
        <v>2800023</v>
      </c>
    </row>
    <row r="12" spans="1:25" s="61" customFormat="1" ht="14.25">
      <c r="A12" s="75" t="s">
        <v>103</v>
      </c>
    </row>
    <row r="13" spans="1:25" s="61" customFormat="1" ht="14.25">
      <c r="A13" s="76" t="s">
        <v>104</v>
      </c>
    </row>
    <row r="14" spans="1:25" s="61" customFormat="1" ht="14.25">
      <c r="A14" s="76" t="s">
        <v>105</v>
      </c>
    </row>
    <row r="15" spans="1:25" s="61" customFormat="1" ht="14.25">
      <c r="A15" s="76" t="s">
        <v>106</v>
      </c>
    </row>
    <row r="16" spans="1:25" s="47" customFormat="1" ht="18.75">
      <c r="A16" s="77"/>
      <c r="B16" s="78"/>
      <c r="C16" s="78"/>
      <c r="D16" s="78"/>
      <c r="E16" s="78"/>
      <c r="F16" s="78"/>
      <c r="G16" s="78"/>
      <c r="H16" s="78"/>
      <c r="I16" s="78"/>
      <c r="J16" s="78"/>
      <c r="K16" s="78"/>
      <c r="L16" s="78"/>
      <c r="M16" s="78"/>
      <c r="N16" s="78"/>
      <c r="O16" s="78"/>
      <c r="P16" s="78"/>
      <c r="Q16" s="78"/>
    </row>
    <row r="17" spans="1:2" s="61" customFormat="1" ht="14.25">
      <c r="A17" s="61" t="s">
        <v>112</v>
      </c>
    </row>
    <row r="18" spans="1:2" s="61" customFormat="1" ht="14.25">
      <c r="A18" s="61" t="s">
        <v>107</v>
      </c>
    </row>
    <row r="19" spans="1:2" s="61" customFormat="1" ht="14.25">
      <c r="A19" s="61" t="s">
        <v>108</v>
      </c>
    </row>
    <row r="20" spans="1:2" s="61" customFormat="1" ht="14.25">
      <c r="A20" s="61" t="s">
        <v>109</v>
      </c>
    </row>
    <row r="21" spans="1:2" s="61" customFormat="1" ht="14.25">
      <c r="A21" s="79" t="s">
        <v>110</v>
      </c>
      <c r="B21" s="79"/>
    </row>
  </sheetData>
  <mergeCells count="22">
    <mergeCell ref="Q4:Q5"/>
    <mergeCell ref="I4:I5"/>
    <mergeCell ref="A9:B9"/>
    <mergeCell ref="A10:B10"/>
    <mergeCell ref="A11:B11"/>
    <mergeCell ref="O4:O5"/>
    <mergeCell ref="A2:R2"/>
    <mergeCell ref="R4:R5"/>
    <mergeCell ref="A6:B6"/>
    <mergeCell ref="A7:B7"/>
    <mergeCell ref="A8:B8"/>
    <mergeCell ref="J4:J5"/>
    <mergeCell ref="K4:K5"/>
    <mergeCell ref="L4:L5"/>
    <mergeCell ref="M4:M5"/>
    <mergeCell ref="N4:N5"/>
    <mergeCell ref="P4:P5"/>
    <mergeCell ref="A4:B5"/>
    <mergeCell ref="C4:C5"/>
    <mergeCell ref="D4:D5"/>
    <mergeCell ref="E4:E5"/>
    <mergeCell ref="G4:G5"/>
  </mergeCells>
  <phoneticPr fontId="2"/>
  <pageMargins left="0.7" right="0.7" top="0.75" bottom="0.75" header="0.3" footer="0.3"/>
  <pageSetup paperSize="9" scale="75" fitToHeight="0" orientation="landscape"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CC51-799C-4D34-9AD1-744302D78EFD}">
  <sheetPr>
    <pageSetUpPr fitToPage="1"/>
  </sheetPr>
  <dimension ref="A1:G23"/>
  <sheetViews>
    <sheetView view="pageBreakPreview" zoomScaleNormal="100" zoomScaleSheetLayoutView="100" workbookViewId="0">
      <selection activeCell="L18" sqref="L18"/>
    </sheetView>
  </sheetViews>
  <sheetFormatPr defaultRowHeight="19.5" customHeight="1"/>
  <cols>
    <col min="1" max="1" width="3.125" style="83" customWidth="1"/>
    <col min="2" max="2" width="17.25" style="83" bestFit="1" customWidth="1"/>
    <col min="3" max="6" width="12.5" style="85" customWidth="1"/>
    <col min="7" max="7" width="18" style="85" bestFit="1" customWidth="1"/>
    <col min="8" max="256" width="9" style="83"/>
    <col min="257" max="257" width="3.125" style="83" customWidth="1"/>
    <col min="258" max="258" width="18" style="83" customWidth="1"/>
    <col min="259" max="262" width="13.625" style="83" customWidth="1"/>
    <col min="263" max="263" width="19.125" style="83" customWidth="1"/>
    <col min="264" max="512" width="9" style="83"/>
    <col min="513" max="513" width="3.125" style="83" customWidth="1"/>
    <col min="514" max="514" width="18" style="83" customWidth="1"/>
    <col min="515" max="518" width="13.625" style="83" customWidth="1"/>
    <col min="519" max="519" width="19.125" style="83" customWidth="1"/>
    <col min="520" max="768" width="9" style="83"/>
    <col min="769" max="769" width="3.125" style="83" customWidth="1"/>
    <col min="770" max="770" width="18" style="83" customWidth="1"/>
    <col min="771" max="774" width="13.625" style="83" customWidth="1"/>
    <col min="775" max="775" width="19.125" style="83" customWidth="1"/>
    <col min="776" max="1024" width="9" style="83"/>
    <col min="1025" max="1025" width="3.125" style="83" customWidth="1"/>
    <col min="1026" max="1026" width="18" style="83" customWidth="1"/>
    <col min="1027" max="1030" width="13.625" style="83" customWidth="1"/>
    <col min="1031" max="1031" width="19.125" style="83" customWidth="1"/>
    <col min="1032" max="1280" width="9" style="83"/>
    <col min="1281" max="1281" width="3.125" style="83" customWidth="1"/>
    <col min="1282" max="1282" width="18" style="83" customWidth="1"/>
    <col min="1283" max="1286" width="13.625" style="83" customWidth="1"/>
    <col min="1287" max="1287" width="19.125" style="83" customWidth="1"/>
    <col min="1288" max="1536" width="9" style="83"/>
    <col min="1537" max="1537" width="3.125" style="83" customWidth="1"/>
    <col min="1538" max="1538" width="18" style="83" customWidth="1"/>
    <col min="1539" max="1542" width="13.625" style="83" customWidth="1"/>
    <col min="1543" max="1543" width="19.125" style="83" customWidth="1"/>
    <col min="1544" max="1792" width="9" style="83"/>
    <col min="1793" max="1793" width="3.125" style="83" customWidth="1"/>
    <col min="1794" max="1794" width="18" style="83" customWidth="1"/>
    <col min="1795" max="1798" width="13.625" style="83" customWidth="1"/>
    <col min="1799" max="1799" width="19.125" style="83" customWidth="1"/>
    <col min="1800" max="2048" width="9" style="83"/>
    <col min="2049" max="2049" width="3.125" style="83" customWidth="1"/>
    <col min="2050" max="2050" width="18" style="83" customWidth="1"/>
    <col min="2051" max="2054" width="13.625" style="83" customWidth="1"/>
    <col min="2055" max="2055" width="19.125" style="83" customWidth="1"/>
    <col min="2056" max="2304" width="9" style="83"/>
    <col min="2305" max="2305" width="3.125" style="83" customWidth="1"/>
    <col min="2306" max="2306" width="18" style="83" customWidth="1"/>
    <col min="2307" max="2310" width="13.625" style="83" customWidth="1"/>
    <col min="2311" max="2311" width="19.125" style="83" customWidth="1"/>
    <col min="2312" max="2560" width="9" style="83"/>
    <col min="2561" max="2561" width="3.125" style="83" customWidth="1"/>
    <col min="2562" max="2562" width="18" style="83" customWidth="1"/>
    <col min="2563" max="2566" width="13.625" style="83" customWidth="1"/>
    <col min="2567" max="2567" width="19.125" style="83" customWidth="1"/>
    <col min="2568" max="2816" width="9" style="83"/>
    <col min="2817" max="2817" width="3.125" style="83" customWidth="1"/>
    <col min="2818" max="2818" width="18" style="83" customWidth="1"/>
    <col min="2819" max="2822" width="13.625" style="83" customWidth="1"/>
    <col min="2823" max="2823" width="19.125" style="83" customWidth="1"/>
    <col min="2824" max="3072" width="9" style="83"/>
    <col min="3073" max="3073" width="3.125" style="83" customWidth="1"/>
    <col min="3074" max="3074" width="18" style="83" customWidth="1"/>
    <col min="3075" max="3078" width="13.625" style="83" customWidth="1"/>
    <col min="3079" max="3079" width="19.125" style="83" customWidth="1"/>
    <col min="3080" max="3328" width="9" style="83"/>
    <col min="3329" max="3329" width="3.125" style="83" customWidth="1"/>
    <col min="3330" max="3330" width="18" style="83" customWidth="1"/>
    <col min="3331" max="3334" width="13.625" style="83" customWidth="1"/>
    <col min="3335" max="3335" width="19.125" style="83" customWidth="1"/>
    <col min="3336" max="3584" width="9" style="83"/>
    <col min="3585" max="3585" width="3.125" style="83" customWidth="1"/>
    <col min="3586" max="3586" width="18" style="83" customWidth="1"/>
    <col min="3587" max="3590" width="13.625" style="83" customWidth="1"/>
    <col min="3591" max="3591" width="19.125" style="83" customWidth="1"/>
    <col min="3592" max="3840" width="9" style="83"/>
    <col min="3841" max="3841" width="3.125" style="83" customWidth="1"/>
    <col min="3842" max="3842" width="18" style="83" customWidth="1"/>
    <col min="3843" max="3846" width="13.625" style="83" customWidth="1"/>
    <col min="3847" max="3847" width="19.125" style="83" customWidth="1"/>
    <col min="3848" max="4096" width="9" style="83"/>
    <col min="4097" max="4097" width="3.125" style="83" customWidth="1"/>
    <col min="4098" max="4098" width="18" style="83" customWidth="1"/>
    <col min="4099" max="4102" width="13.625" style="83" customWidth="1"/>
    <col min="4103" max="4103" width="19.125" style="83" customWidth="1"/>
    <col min="4104" max="4352" width="9" style="83"/>
    <col min="4353" max="4353" width="3.125" style="83" customWidth="1"/>
    <col min="4354" max="4354" width="18" style="83" customWidth="1"/>
    <col min="4355" max="4358" width="13.625" style="83" customWidth="1"/>
    <col min="4359" max="4359" width="19.125" style="83" customWidth="1"/>
    <col min="4360" max="4608" width="9" style="83"/>
    <col min="4609" max="4609" width="3.125" style="83" customWidth="1"/>
    <col min="4610" max="4610" width="18" style="83" customWidth="1"/>
    <col min="4611" max="4614" width="13.625" style="83" customWidth="1"/>
    <col min="4615" max="4615" width="19.125" style="83" customWidth="1"/>
    <col min="4616" max="4864" width="9" style="83"/>
    <col min="4865" max="4865" width="3.125" style="83" customWidth="1"/>
    <col min="4866" max="4866" width="18" style="83" customWidth="1"/>
    <col min="4867" max="4870" width="13.625" style="83" customWidth="1"/>
    <col min="4871" max="4871" width="19.125" style="83" customWidth="1"/>
    <col min="4872" max="5120" width="9" style="83"/>
    <col min="5121" max="5121" width="3.125" style="83" customWidth="1"/>
    <col min="5122" max="5122" width="18" style="83" customWidth="1"/>
    <col min="5123" max="5126" width="13.625" style="83" customWidth="1"/>
    <col min="5127" max="5127" width="19.125" style="83" customWidth="1"/>
    <col min="5128" max="5376" width="9" style="83"/>
    <col min="5377" max="5377" width="3.125" style="83" customWidth="1"/>
    <col min="5378" max="5378" width="18" style="83" customWidth="1"/>
    <col min="5379" max="5382" width="13.625" style="83" customWidth="1"/>
    <col min="5383" max="5383" width="19.125" style="83" customWidth="1"/>
    <col min="5384" max="5632" width="9" style="83"/>
    <col min="5633" max="5633" width="3.125" style="83" customWidth="1"/>
    <col min="5634" max="5634" width="18" style="83" customWidth="1"/>
    <col min="5635" max="5638" width="13.625" style="83" customWidth="1"/>
    <col min="5639" max="5639" width="19.125" style="83" customWidth="1"/>
    <col min="5640" max="5888" width="9" style="83"/>
    <col min="5889" max="5889" width="3.125" style="83" customWidth="1"/>
    <col min="5890" max="5890" width="18" style="83" customWidth="1"/>
    <col min="5891" max="5894" width="13.625" style="83" customWidth="1"/>
    <col min="5895" max="5895" width="19.125" style="83" customWidth="1"/>
    <col min="5896" max="6144" width="9" style="83"/>
    <col min="6145" max="6145" width="3.125" style="83" customWidth="1"/>
    <col min="6146" max="6146" width="18" style="83" customWidth="1"/>
    <col min="6147" max="6150" width="13.625" style="83" customWidth="1"/>
    <col min="6151" max="6151" width="19.125" style="83" customWidth="1"/>
    <col min="6152" max="6400" width="9" style="83"/>
    <col min="6401" max="6401" width="3.125" style="83" customWidth="1"/>
    <col min="6402" max="6402" width="18" style="83" customWidth="1"/>
    <col min="6403" max="6406" width="13.625" style="83" customWidth="1"/>
    <col min="6407" max="6407" width="19.125" style="83" customWidth="1"/>
    <col min="6408" max="6656" width="9" style="83"/>
    <col min="6657" max="6657" width="3.125" style="83" customWidth="1"/>
    <col min="6658" max="6658" width="18" style="83" customWidth="1"/>
    <col min="6659" max="6662" width="13.625" style="83" customWidth="1"/>
    <col min="6663" max="6663" width="19.125" style="83" customWidth="1"/>
    <col min="6664" max="6912" width="9" style="83"/>
    <col min="6913" max="6913" width="3.125" style="83" customWidth="1"/>
    <col min="6914" max="6914" width="18" style="83" customWidth="1"/>
    <col min="6915" max="6918" width="13.625" style="83" customWidth="1"/>
    <col min="6919" max="6919" width="19.125" style="83" customWidth="1"/>
    <col min="6920" max="7168" width="9" style="83"/>
    <col min="7169" max="7169" width="3.125" style="83" customWidth="1"/>
    <col min="7170" max="7170" width="18" style="83" customWidth="1"/>
    <col min="7171" max="7174" width="13.625" style="83" customWidth="1"/>
    <col min="7175" max="7175" width="19.125" style="83" customWidth="1"/>
    <col min="7176" max="7424" width="9" style="83"/>
    <col min="7425" max="7425" width="3.125" style="83" customWidth="1"/>
    <col min="7426" max="7426" width="18" style="83" customWidth="1"/>
    <col min="7427" max="7430" width="13.625" style="83" customWidth="1"/>
    <col min="7431" max="7431" width="19.125" style="83" customWidth="1"/>
    <col min="7432" max="7680" width="9" style="83"/>
    <col min="7681" max="7681" width="3.125" style="83" customWidth="1"/>
    <col min="7682" max="7682" width="18" style="83" customWidth="1"/>
    <col min="7683" max="7686" width="13.625" style="83" customWidth="1"/>
    <col min="7687" max="7687" width="19.125" style="83" customWidth="1"/>
    <col min="7688" max="7936" width="9" style="83"/>
    <col min="7937" max="7937" width="3.125" style="83" customWidth="1"/>
    <col min="7938" max="7938" width="18" style="83" customWidth="1"/>
    <col min="7939" max="7942" width="13.625" style="83" customWidth="1"/>
    <col min="7943" max="7943" width="19.125" style="83" customWidth="1"/>
    <col min="7944" max="8192" width="9" style="83"/>
    <col min="8193" max="8193" width="3.125" style="83" customWidth="1"/>
    <col min="8194" max="8194" width="18" style="83" customWidth="1"/>
    <col min="8195" max="8198" width="13.625" style="83" customWidth="1"/>
    <col min="8199" max="8199" width="19.125" style="83" customWidth="1"/>
    <col min="8200" max="8448" width="9" style="83"/>
    <col min="8449" max="8449" width="3.125" style="83" customWidth="1"/>
    <col min="8450" max="8450" width="18" style="83" customWidth="1"/>
    <col min="8451" max="8454" width="13.625" style="83" customWidth="1"/>
    <col min="8455" max="8455" width="19.125" style="83" customWidth="1"/>
    <col min="8456" max="8704" width="9" style="83"/>
    <col min="8705" max="8705" width="3.125" style="83" customWidth="1"/>
    <col min="8706" max="8706" width="18" style="83" customWidth="1"/>
    <col min="8707" max="8710" width="13.625" style="83" customWidth="1"/>
    <col min="8711" max="8711" width="19.125" style="83" customWidth="1"/>
    <col min="8712" max="8960" width="9" style="83"/>
    <col min="8961" max="8961" width="3.125" style="83" customWidth="1"/>
    <col min="8962" max="8962" width="18" style="83" customWidth="1"/>
    <col min="8963" max="8966" width="13.625" style="83" customWidth="1"/>
    <col min="8967" max="8967" width="19.125" style="83" customWidth="1"/>
    <col min="8968" max="9216" width="9" style="83"/>
    <col min="9217" max="9217" width="3.125" style="83" customWidth="1"/>
    <col min="9218" max="9218" width="18" style="83" customWidth="1"/>
    <col min="9219" max="9222" width="13.625" style="83" customWidth="1"/>
    <col min="9223" max="9223" width="19.125" style="83" customWidth="1"/>
    <col min="9224" max="9472" width="9" style="83"/>
    <col min="9473" max="9473" width="3.125" style="83" customWidth="1"/>
    <col min="9474" max="9474" width="18" style="83" customWidth="1"/>
    <col min="9475" max="9478" width="13.625" style="83" customWidth="1"/>
    <col min="9479" max="9479" width="19.125" style="83" customWidth="1"/>
    <col min="9480" max="9728" width="9" style="83"/>
    <col min="9729" max="9729" width="3.125" style="83" customWidth="1"/>
    <col min="9730" max="9730" width="18" style="83" customWidth="1"/>
    <col min="9731" max="9734" width="13.625" style="83" customWidth="1"/>
    <col min="9735" max="9735" width="19.125" style="83" customWidth="1"/>
    <col min="9736" max="9984" width="9" style="83"/>
    <col min="9985" max="9985" width="3.125" style="83" customWidth="1"/>
    <col min="9986" max="9986" width="18" style="83" customWidth="1"/>
    <col min="9987" max="9990" width="13.625" style="83" customWidth="1"/>
    <col min="9991" max="9991" width="19.125" style="83" customWidth="1"/>
    <col min="9992" max="10240" width="9" style="83"/>
    <col min="10241" max="10241" width="3.125" style="83" customWidth="1"/>
    <col min="10242" max="10242" width="18" style="83" customWidth="1"/>
    <col min="10243" max="10246" width="13.625" style="83" customWidth="1"/>
    <col min="10247" max="10247" width="19.125" style="83" customWidth="1"/>
    <col min="10248" max="10496" width="9" style="83"/>
    <col min="10497" max="10497" width="3.125" style="83" customWidth="1"/>
    <col min="10498" max="10498" width="18" style="83" customWidth="1"/>
    <col min="10499" max="10502" width="13.625" style="83" customWidth="1"/>
    <col min="10503" max="10503" width="19.125" style="83" customWidth="1"/>
    <col min="10504" max="10752" width="9" style="83"/>
    <col min="10753" max="10753" width="3.125" style="83" customWidth="1"/>
    <col min="10754" max="10754" width="18" style="83" customWidth="1"/>
    <col min="10755" max="10758" width="13.625" style="83" customWidth="1"/>
    <col min="10759" max="10759" width="19.125" style="83" customWidth="1"/>
    <col min="10760" max="11008" width="9" style="83"/>
    <col min="11009" max="11009" width="3.125" style="83" customWidth="1"/>
    <col min="11010" max="11010" width="18" style="83" customWidth="1"/>
    <col min="11011" max="11014" width="13.625" style="83" customWidth="1"/>
    <col min="11015" max="11015" width="19.125" style="83" customWidth="1"/>
    <col min="11016" max="11264" width="9" style="83"/>
    <col min="11265" max="11265" width="3.125" style="83" customWidth="1"/>
    <col min="11266" max="11266" width="18" style="83" customWidth="1"/>
    <col min="11267" max="11270" width="13.625" style="83" customWidth="1"/>
    <col min="11271" max="11271" width="19.125" style="83" customWidth="1"/>
    <col min="11272" max="11520" width="9" style="83"/>
    <col min="11521" max="11521" width="3.125" style="83" customWidth="1"/>
    <col min="11522" max="11522" width="18" style="83" customWidth="1"/>
    <col min="11523" max="11526" width="13.625" style="83" customWidth="1"/>
    <col min="11527" max="11527" width="19.125" style="83" customWidth="1"/>
    <col min="11528" max="11776" width="9" style="83"/>
    <col min="11777" max="11777" width="3.125" style="83" customWidth="1"/>
    <col min="11778" max="11778" width="18" style="83" customWidth="1"/>
    <col min="11779" max="11782" width="13.625" style="83" customWidth="1"/>
    <col min="11783" max="11783" width="19.125" style="83" customWidth="1"/>
    <col min="11784" max="12032" width="9" style="83"/>
    <col min="12033" max="12033" width="3.125" style="83" customWidth="1"/>
    <col min="12034" max="12034" width="18" style="83" customWidth="1"/>
    <col min="12035" max="12038" width="13.625" style="83" customWidth="1"/>
    <col min="12039" max="12039" width="19.125" style="83" customWidth="1"/>
    <col min="12040" max="12288" width="9" style="83"/>
    <col min="12289" max="12289" width="3.125" style="83" customWidth="1"/>
    <col min="12290" max="12290" width="18" style="83" customWidth="1"/>
    <col min="12291" max="12294" width="13.625" style="83" customWidth="1"/>
    <col min="12295" max="12295" width="19.125" style="83" customWidth="1"/>
    <col min="12296" max="12544" width="9" style="83"/>
    <col min="12545" max="12545" width="3.125" style="83" customWidth="1"/>
    <col min="12546" max="12546" width="18" style="83" customWidth="1"/>
    <col min="12547" max="12550" width="13.625" style="83" customWidth="1"/>
    <col min="12551" max="12551" width="19.125" style="83" customWidth="1"/>
    <col min="12552" max="12800" width="9" style="83"/>
    <col min="12801" max="12801" width="3.125" style="83" customWidth="1"/>
    <col min="12802" max="12802" width="18" style="83" customWidth="1"/>
    <col min="12803" max="12806" width="13.625" style="83" customWidth="1"/>
    <col min="12807" max="12807" width="19.125" style="83" customWidth="1"/>
    <col min="12808" max="13056" width="9" style="83"/>
    <col min="13057" max="13057" width="3.125" style="83" customWidth="1"/>
    <col min="13058" max="13058" width="18" style="83" customWidth="1"/>
    <col min="13059" max="13062" width="13.625" style="83" customWidth="1"/>
    <col min="13063" max="13063" width="19.125" style="83" customWidth="1"/>
    <col min="13064" max="13312" width="9" style="83"/>
    <col min="13313" max="13313" width="3.125" style="83" customWidth="1"/>
    <col min="13314" max="13314" width="18" style="83" customWidth="1"/>
    <col min="13315" max="13318" width="13.625" style="83" customWidth="1"/>
    <col min="13319" max="13319" width="19.125" style="83" customWidth="1"/>
    <col min="13320" max="13568" width="9" style="83"/>
    <col min="13569" max="13569" width="3.125" style="83" customWidth="1"/>
    <col min="13570" max="13570" width="18" style="83" customWidth="1"/>
    <col min="13571" max="13574" width="13.625" style="83" customWidth="1"/>
    <col min="13575" max="13575" width="19.125" style="83" customWidth="1"/>
    <col min="13576" max="13824" width="9" style="83"/>
    <col min="13825" max="13825" width="3.125" style="83" customWidth="1"/>
    <col min="13826" max="13826" width="18" style="83" customWidth="1"/>
    <col min="13827" max="13830" width="13.625" style="83" customWidth="1"/>
    <col min="13831" max="13831" width="19.125" style="83" customWidth="1"/>
    <col min="13832" max="14080" width="9" style="83"/>
    <col min="14081" max="14081" width="3.125" style="83" customWidth="1"/>
    <col min="14082" max="14082" width="18" style="83" customWidth="1"/>
    <col min="14083" max="14086" width="13.625" style="83" customWidth="1"/>
    <col min="14087" max="14087" width="19.125" style="83" customWidth="1"/>
    <col min="14088" max="14336" width="9" style="83"/>
    <col min="14337" max="14337" width="3.125" style="83" customWidth="1"/>
    <col min="14338" max="14338" width="18" style="83" customWidth="1"/>
    <col min="14339" max="14342" width="13.625" style="83" customWidth="1"/>
    <col min="14343" max="14343" width="19.125" style="83" customWidth="1"/>
    <col min="14344" max="14592" width="9" style="83"/>
    <col min="14593" max="14593" width="3.125" style="83" customWidth="1"/>
    <col min="14594" max="14594" width="18" style="83" customWidth="1"/>
    <col min="14595" max="14598" width="13.625" style="83" customWidth="1"/>
    <col min="14599" max="14599" width="19.125" style="83" customWidth="1"/>
    <col min="14600" max="14848" width="9" style="83"/>
    <col min="14849" max="14849" width="3.125" style="83" customWidth="1"/>
    <col min="14850" max="14850" width="18" style="83" customWidth="1"/>
    <col min="14851" max="14854" width="13.625" style="83" customWidth="1"/>
    <col min="14855" max="14855" width="19.125" style="83" customWidth="1"/>
    <col min="14856" max="15104" width="9" style="83"/>
    <col min="15105" max="15105" width="3.125" style="83" customWidth="1"/>
    <col min="15106" max="15106" width="18" style="83" customWidth="1"/>
    <col min="15107" max="15110" width="13.625" style="83" customWidth="1"/>
    <col min="15111" max="15111" width="19.125" style="83" customWidth="1"/>
    <col min="15112" max="15360" width="9" style="83"/>
    <col min="15361" max="15361" width="3.125" style="83" customWidth="1"/>
    <col min="15362" max="15362" width="18" style="83" customWidth="1"/>
    <col min="15363" max="15366" width="13.625" style="83" customWidth="1"/>
    <col min="15367" max="15367" width="19.125" style="83" customWidth="1"/>
    <col min="15368" max="15616" width="9" style="83"/>
    <col min="15617" max="15617" width="3.125" style="83" customWidth="1"/>
    <col min="15618" max="15618" width="18" style="83" customWidth="1"/>
    <col min="15619" max="15622" width="13.625" style="83" customWidth="1"/>
    <col min="15623" max="15623" width="19.125" style="83" customWidth="1"/>
    <col min="15624" max="15872" width="9" style="83"/>
    <col min="15873" max="15873" width="3.125" style="83" customWidth="1"/>
    <col min="15874" max="15874" width="18" style="83" customWidth="1"/>
    <col min="15875" max="15878" width="13.625" style="83" customWidth="1"/>
    <col min="15879" max="15879" width="19.125" style="83" customWidth="1"/>
    <col min="15880" max="16128" width="9" style="83"/>
    <col min="16129" max="16129" width="3.125" style="83" customWidth="1"/>
    <col min="16130" max="16130" width="18" style="83" customWidth="1"/>
    <col min="16131" max="16134" width="13.625" style="83" customWidth="1"/>
    <col min="16135" max="16135" width="19.125" style="83" customWidth="1"/>
    <col min="16136" max="16384" width="9" style="83"/>
  </cols>
  <sheetData>
    <row r="1" spans="1:7" s="81" customFormat="1" ht="17.25">
      <c r="A1" s="80" t="s">
        <v>134</v>
      </c>
      <c r="C1" s="82"/>
      <c r="D1" s="82"/>
      <c r="E1" s="82"/>
      <c r="F1" s="82"/>
      <c r="G1" s="82"/>
    </row>
    <row r="2" spans="1:7" ht="19.5" customHeight="1">
      <c r="A2" s="363" t="str">
        <f>"令和"&amp;かがみ!A7&amp;"年度繰越金収支決算書"</f>
        <v>令和7年度繰越金収支決算書</v>
      </c>
      <c r="B2" s="363"/>
      <c r="C2" s="363"/>
      <c r="D2" s="363"/>
      <c r="E2" s="363"/>
      <c r="F2" s="363"/>
      <c r="G2" s="363"/>
    </row>
    <row r="3" spans="1:7" ht="19.5" customHeight="1">
      <c r="A3" s="84" t="s">
        <v>67</v>
      </c>
      <c r="G3" s="86" t="s">
        <v>113</v>
      </c>
    </row>
    <row r="4" spans="1:7" ht="13.5">
      <c r="A4" s="349" t="s">
        <v>114</v>
      </c>
      <c r="B4" s="358"/>
      <c r="C4" s="353" t="s">
        <v>115</v>
      </c>
      <c r="D4" s="353" t="s">
        <v>70</v>
      </c>
      <c r="E4" s="342" t="s">
        <v>116</v>
      </c>
      <c r="F4" s="343"/>
      <c r="G4" s="353" t="s">
        <v>117</v>
      </c>
    </row>
    <row r="5" spans="1:7" ht="13.5">
      <c r="A5" s="364"/>
      <c r="B5" s="365"/>
      <c r="C5" s="354"/>
      <c r="D5" s="354"/>
      <c r="E5" s="87" t="s">
        <v>118</v>
      </c>
      <c r="F5" s="87" t="s">
        <v>119</v>
      </c>
      <c r="G5" s="354"/>
    </row>
    <row r="6" spans="1:7" ht="27" customHeight="1">
      <c r="A6" s="355" t="s">
        <v>120</v>
      </c>
      <c r="B6" s="356"/>
      <c r="C6" s="134">
        <v>450000</v>
      </c>
      <c r="D6" s="134">
        <v>450000</v>
      </c>
      <c r="E6" s="133">
        <f>IF(D6-C6&gt;0,D6-C6,0)</f>
        <v>0</v>
      </c>
      <c r="F6" s="133">
        <f>IF(C6-D6&gt;0,C6-D6,0)</f>
        <v>0</v>
      </c>
      <c r="G6" s="88" t="s">
        <v>231</v>
      </c>
    </row>
    <row r="7" spans="1:7" ht="27" customHeight="1" thickBot="1">
      <c r="A7" s="357" t="s">
        <v>121</v>
      </c>
      <c r="B7" s="358"/>
      <c r="C7" s="135">
        <v>23</v>
      </c>
      <c r="D7" s="135">
        <v>23</v>
      </c>
      <c r="E7" s="131">
        <f>IF(D7-C7&gt;0,D7-C7,0)</f>
        <v>0</v>
      </c>
      <c r="F7" s="131">
        <f>IF(C7-D7&gt;0,C7-D7,0)</f>
        <v>0</v>
      </c>
      <c r="G7" s="89"/>
    </row>
    <row r="8" spans="1:7" ht="24" customHeight="1" thickTop="1">
      <c r="A8" s="351" t="s">
        <v>122</v>
      </c>
      <c r="B8" s="359"/>
      <c r="C8" s="136">
        <f>SUM(C6:C7)</f>
        <v>450023</v>
      </c>
      <c r="D8" s="136">
        <f>SUM(D6:D7)</f>
        <v>450023</v>
      </c>
      <c r="E8" s="126">
        <f>IF(E6+E7&gt;F6+F7,(E6+E7)-(F6+F7),0)</f>
        <v>0</v>
      </c>
      <c r="F8" s="126">
        <f>IF(F6+F7&gt;E6+E7,(F6+F7)-(E6+E7),0)</f>
        <v>0</v>
      </c>
      <c r="G8" s="90"/>
    </row>
    <row r="9" spans="1:7" ht="13.5">
      <c r="A9" s="91"/>
    </row>
    <row r="10" spans="1:7" ht="19.5" customHeight="1">
      <c r="A10" s="84" t="s">
        <v>76</v>
      </c>
      <c r="G10" s="86" t="s">
        <v>113</v>
      </c>
    </row>
    <row r="11" spans="1:7" ht="13.5" customHeight="1">
      <c r="A11" s="349" t="s">
        <v>114</v>
      </c>
      <c r="B11" s="360"/>
      <c r="C11" s="353" t="s">
        <v>115</v>
      </c>
      <c r="D11" s="353" t="s">
        <v>70</v>
      </c>
      <c r="E11" s="342" t="s">
        <v>116</v>
      </c>
      <c r="F11" s="343"/>
      <c r="G11" s="344" t="s">
        <v>123</v>
      </c>
    </row>
    <row r="12" spans="1:7" ht="13.5">
      <c r="A12" s="361"/>
      <c r="B12" s="362"/>
      <c r="C12" s="354"/>
      <c r="D12" s="354"/>
      <c r="E12" s="87" t="s">
        <v>118</v>
      </c>
      <c r="F12" s="87" t="s">
        <v>119</v>
      </c>
      <c r="G12" s="345"/>
    </row>
    <row r="13" spans="1:7" ht="24" customHeight="1">
      <c r="A13" s="349" t="s">
        <v>77</v>
      </c>
      <c r="B13" s="350"/>
      <c r="C13" s="204"/>
      <c r="D13" s="204"/>
      <c r="E13" s="130">
        <f t="shared" ref="E13" si="0">IF(D13&gt;C13,D13-C13,0)</f>
        <v>0</v>
      </c>
      <c r="F13" s="206">
        <f t="shared" ref="F13" si="1">IF(C13&gt;D13,C13-D13,0)</f>
        <v>0</v>
      </c>
      <c r="G13" s="205"/>
    </row>
    <row r="14" spans="1:7" ht="75" customHeight="1">
      <c r="A14" s="346" t="s">
        <v>124</v>
      </c>
      <c r="B14" s="92" t="s">
        <v>125</v>
      </c>
      <c r="C14" s="164"/>
      <c r="D14" s="164"/>
      <c r="E14" s="127">
        <f>IF(D14&gt;C14,D14-C14,0)</f>
        <v>0</v>
      </c>
      <c r="F14" s="127">
        <f>IF(C14&gt;D14,C14-D14,0)</f>
        <v>0</v>
      </c>
      <c r="G14" s="122"/>
    </row>
    <row r="15" spans="1:7" ht="75" customHeight="1">
      <c r="A15" s="347"/>
      <c r="B15" s="93" t="s">
        <v>126</v>
      </c>
      <c r="C15" s="209">
        <v>200000</v>
      </c>
      <c r="D15" s="209">
        <v>200000</v>
      </c>
      <c r="E15" s="128">
        <f t="shared" ref="E15:E19" si="2">IF(D15&gt;C15,D15-C15,0)</f>
        <v>0</v>
      </c>
      <c r="F15" s="128">
        <f t="shared" ref="F15:F19" si="3">IF(C15&gt;D15,C15-D15,0)</f>
        <v>0</v>
      </c>
      <c r="G15" s="165" t="s">
        <v>226</v>
      </c>
    </row>
    <row r="16" spans="1:7" ht="75" customHeight="1">
      <c r="A16" s="347"/>
      <c r="B16" s="93" t="s">
        <v>127</v>
      </c>
      <c r="C16" s="209">
        <v>50000</v>
      </c>
      <c r="D16" s="209">
        <v>50000</v>
      </c>
      <c r="E16" s="128">
        <f t="shared" si="2"/>
        <v>0</v>
      </c>
      <c r="F16" s="128">
        <f t="shared" si="3"/>
        <v>0</v>
      </c>
      <c r="G16" s="165" t="s">
        <v>227</v>
      </c>
    </row>
    <row r="17" spans="1:7" ht="75" customHeight="1">
      <c r="A17" s="347"/>
      <c r="B17" s="94" t="s">
        <v>128</v>
      </c>
      <c r="C17" s="209">
        <v>150000</v>
      </c>
      <c r="D17" s="209">
        <v>150000</v>
      </c>
      <c r="E17" s="128"/>
      <c r="F17" s="128"/>
      <c r="G17" s="165" t="s">
        <v>228</v>
      </c>
    </row>
    <row r="18" spans="1:7" ht="75" customHeight="1">
      <c r="A18" s="347"/>
      <c r="B18" s="94" t="s">
        <v>129</v>
      </c>
      <c r="C18" s="209">
        <v>45000</v>
      </c>
      <c r="D18" s="209">
        <v>45000</v>
      </c>
      <c r="E18" s="128">
        <f t="shared" si="2"/>
        <v>0</v>
      </c>
      <c r="F18" s="128">
        <f t="shared" si="3"/>
        <v>0</v>
      </c>
      <c r="G18" s="165" t="s">
        <v>229</v>
      </c>
    </row>
    <row r="19" spans="1:7" ht="75" customHeight="1">
      <c r="A19" s="347"/>
      <c r="B19" s="95" t="s">
        <v>12</v>
      </c>
      <c r="C19" s="210">
        <v>5023</v>
      </c>
      <c r="D19" s="210">
        <v>5023</v>
      </c>
      <c r="E19" s="128">
        <f t="shared" si="2"/>
        <v>0</v>
      </c>
      <c r="F19" s="128">
        <f t="shared" si="3"/>
        <v>0</v>
      </c>
      <c r="G19" s="211" t="s">
        <v>230</v>
      </c>
    </row>
    <row r="20" spans="1:7" ht="24" customHeight="1" thickBot="1">
      <c r="A20" s="348"/>
      <c r="B20" s="96" t="s">
        <v>130</v>
      </c>
      <c r="C20" s="137">
        <f>SUM(C14:C19)</f>
        <v>450023</v>
      </c>
      <c r="D20" s="138">
        <f>SUM(D14:D19)</f>
        <v>450023</v>
      </c>
      <c r="E20" s="130">
        <f>IF(SUM(E14:E19)&gt;SUM(F14:F19),SUM(E14:E19)-SUM(F14:F19),0)</f>
        <v>0</v>
      </c>
      <c r="F20" s="130">
        <f>IF(SUM(F14:F19)&gt;SUM(E14:E19),SUM(F14:F19)-SUM(E14:E19),0)</f>
        <v>0</v>
      </c>
      <c r="G20" s="97"/>
    </row>
    <row r="21" spans="1:7" ht="51" customHeight="1" thickTop="1">
      <c r="A21" s="351" t="s">
        <v>131</v>
      </c>
      <c r="B21" s="352"/>
      <c r="C21" s="136">
        <f>C20+C13</f>
        <v>450023</v>
      </c>
      <c r="D21" s="136">
        <f>D20+D13</f>
        <v>450023</v>
      </c>
      <c r="E21" s="126">
        <f>IF(E20+E13&gt;F20+F13,(E20+E13)-(F20+F13),0)</f>
        <v>0</v>
      </c>
      <c r="F21" s="126">
        <f>IF(F20+F13&gt;E20+E13,(F20+F13)-(E20+E13),0)</f>
        <v>0</v>
      </c>
      <c r="G21" s="100"/>
    </row>
    <row r="23" spans="1:7" ht="19.5" customHeight="1">
      <c r="A23" s="340"/>
      <c r="B23" s="341"/>
      <c r="C23" s="341"/>
      <c r="D23" s="341"/>
      <c r="E23" s="341"/>
      <c r="F23" s="341"/>
      <c r="G23" s="341"/>
    </row>
  </sheetData>
  <mergeCells count="18">
    <mergeCell ref="A2:G2"/>
    <mergeCell ref="A4:B5"/>
    <mergeCell ref="C4:C5"/>
    <mergeCell ref="D4:D5"/>
    <mergeCell ref="E4:F4"/>
    <mergeCell ref="G4:G5"/>
    <mergeCell ref="A6:B6"/>
    <mergeCell ref="A7:B7"/>
    <mergeCell ref="A8:B8"/>
    <mergeCell ref="A11:B12"/>
    <mergeCell ref="C11:C12"/>
    <mergeCell ref="A23:G23"/>
    <mergeCell ref="E11:F11"/>
    <mergeCell ref="G11:G12"/>
    <mergeCell ref="A14:A20"/>
    <mergeCell ref="A13:B13"/>
    <mergeCell ref="A21:B21"/>
    <mergeCell ref="D11:D12"/>
  </mergeCells>
  <phoneticPr fontId="2"/>
  <pageMargins left="0.7" right="0.7" top="0.75" bottom="0.75" header="0.3" footer="0.3"/>
  <pageSetup paperSize="9"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B636-F591-43BB-86EA-31F3148E42C0}">
  <sheetPr>
    <pageSetUpPr fitToPage="1"/>
  </sheetPr>
  <dimension ref="A1:G23"/>
  <sheetViews>
    <sheetView view="pageBreakPreview" zoomScaleNormal="100" zoomScaleSheetLayoutView="100" workbookViewId="0">
      <selection activeCell="K15" sqref="K15"/>
    </sheetView>
  </sheetViews>
  <sheetFormatPr defaultRowHeight="19.5" customHeight="1"/>
  <cols>
    <col min="1" max="1" width="3.125" style="83" customWidth="1"/>
    <col min="2" max="2" width="17.25" style="83" bestFit="1" customWidth="1"/>
    <col min="3" max="6" width="12.5" style="85" customWidth="1"/>
    <col min="7" max="7" width="18" style="85" customWidth="1"/>
    <col min="8" max="256" width="9" style="83"/>
    <col min="257" max="257" width="3.125" style="83" customWidth="1"/>
    <col min="258" max="258" width="18" style="83" customWidth="1"/>
    <col min="259" max="262" width="13.625" style="83" customWidth="1"/>
    <col min="263" max="263" width="19.125" style="83" customWidth="1"/>
    <col min="264" max="512" width="9" style="83"/>
    <col min="513" max="513" width="3.125" style="83" customWidth="1"/>
    <col min="514" max="514" width="18" style="83" customWidth="1"/>
    <col min="515" max="518" width="13.625" style="83" customWidth="1"/>
    <col min="519" max="519" width="19.125" style="83" customWidth="1"/>
    <col min="520" max="768" width="9" style="83"/>
    <col min="769" max="769" width="3.125" style="83" customWidth="1"/>
    <col min="770" max="770" width="18" style="83" customWidth="1"/>
    <col min="771" max="774" width="13.625" style="83" customWidth="1"/>
    <col min="775" max="775" width="19.125" style="83" customWidth="1"/>
    <col min="776" max="1024" width="9" style="83"/>
    <col min="1025" max="1025" width="3.125" style="83" customWidth="1"/>
    <col min="1026" max="1026" width="18" style="83" customWidth="1"/>
    <col min="1027" max="1030" width="13.625" style="83" customWidth="1"/>
    <col min="1031" max="1031" width="19.125" style="83" customWidth="1"/>
    <col min="1032" max="1280" width="9" style="83"/>
    <col min="1281" max="1281" width="3.125" style="83" customWidth="1"/>
    <col min="1282" max="1282" width="18" style="83" customWidth="1"/>
    <col min="1283" max="1286" width="13.625" style="83" customWidth="1"/>
    <col min="1287" max="1287" width="19.125" style="83" customWidth="1"/>
    <col min="1288" max="1536" width="9" style="83"/>
    <col min="1537" max="1537" width="3.125" style="83" customWidth="1"/>
    <col min="1538" max="1538" width="18" style="83" customWidth="1"/>
    <col min="1539" max="1542" width="13.625" style="83" customWidth="1"/>
    <col min="1543" max="1543" width="19.125" style="83" customWidth="1"/>
    <col min="1544" max="1792" width="9" style="83"/>
    <col min="1793" max="1793" width="3.125" style="83" customWidth="1"/>
    <col min="1794" max="1794" width="18" style="83" customWidth="1"/>
    <col min="1795" max="1798" width="13.625" style="83" customWidth="1"/>
    <col min="1799" max="1799" width="19.125" style="83" customWidth="1"/>
    <col min="1800" max="2048" width="9" style="83"/>
    <col min="2049" max="2049" width="3.125" style="83" customWidth="1"/>
    <col min="2050" max="2050" width="18" style="83" customWidth="1"/>
    <col min="2051" max="2054" width="13.625" style="83" customWidth="1"/>
    <col min="2055" max="2055" width="19.125" style="83" customWidth="1"/>
    <col min="2056" max="2304" width="9" style="83"/>
    <col min="2305" max="2305" width="3.125" style="83" customWidth="1"/>
    <col min="2306" max="2306" width="18" style="83" customWidth="1"/>
    <col min="2307" max="2310" width="13.625" style="83" customWidth="1"/>
    <col min="2311" max="2311" width="19.125" style="83" customWidth="1"/>
    <col min="2312" max="2560" width="9" style="83"/>
    <col min="2561" max="2561" width="3.125" style="83" customWidth="1"/>
    <col min="2562" max="2562" width="18" style="83" customWidth="1"/>
    <col min="2563" max="2566" width="13.625" style="83" customWidth="1"/>
    <col min="2567" max="2567" width="19.125" style="83" customWidth="1"/>
    <col min="2568" max="2816" width="9" style="83"/>
    <col min="2817" max="2817" width="3.125" style="83" customWidth="1"/>
    <col min="2818" max="2818" width="18" style="83" customWidth="1"/>
    <col min="2819" max="2822" width="13.625" style="83" customWidth="1"/>
    <col min="2823" max="2823" width="19.125" style="83" customWidth="1"/>
    <col min="2824" max="3072" width="9" style="83"/>
    <col min="3073" max="3073" width="3.125" style="83" customWidth="1"/>
    <col min="3074" max="3074" width="18" style="83" customWidth="1"/>
    <col min="3075" max="3078" width="13.625" style="83" customWidth="1"/>
    <col min="3079" max="3079" width="19.125" style="83" customWidth="1"/>
    <col min="3080" max="3328" width="9" style="83"/>
    <col min="3329" max="3329" width="3.125" style="83" customWidth="1"/>
    <col min="3330" max="3330" width="18" style="83" customWidth="1"/>
    <col min="3331" max="3334" width="13.625" style="83" customWidth="1"/>
    <col min="3335" max="3335" width="19.125" style="83" customWidth="1"/>
    <col min="3336" max="3584" width="9" style="83"/>
    <col min="3585" max="3585" width="3.125" style="83" customWidth="1"/>
    <col min="3586" max="3586" width="18" style="83" customWidth="1"/>
    <col min="3587" max="3590" width="13.625" style="83" customWidth="1"/>
    <col min="3591" max="3591" width="19.125" style="83" customWidth="1"/>
    <col min="3592" max="3840" width="9" style="83"/>
    <col min="3841" max="3841" width="3.125" style="83" customWidth="1"/>
    <col min="3842" max="3842" width="18" style="83" customWidth="1"/>
    <col min="3843" max="3846" width="13.625" style="83" customWidth="1"/>
    <col min="3847" max="3847" width="19.125" style="83" customWidth="1"/>
    <col min="3848" max="4096" width="9" style="83"/>
    <col min="4097" max="4097" width="3.125" style="83" customWidth="1"/>
    <col min="4098" max="4098" width="18" style="83" customWidth="1"/>
    <col min="4099" max="4102" width="13.625" style="83" customWidth="1"/>
    <col min="4103" max="4103" width="19.125" style="83" customWidth="1"/>
    <col min="4104" max="4352" width="9" style="83"/>
    <col min="4353" max="4353" width="3.125" style="83" customWidth="1"/>
    <col min="4354" max="4354" width="18" style="83" customWidth="1"/>
    <col min="4355" max="4358" width="13.625" style="83" customWidth="1"/>
    <col min="4359" max="4359" width="19.125" style="83" customWidth="1"/>
    <col min="4360" max="4608" width="9" style="83"/>
    <col min="4609" max="4609" width="3.125" style="83" customWidth="1"/>
    <col min="4610" max="4610" width="18" style="83" customWidth="1"/>
    <col min="4611" max="4614" width="13.625" style="83" customWidth="1"/>
    <col min="4615" max="4615" width="19.125" style="83" customWidth="1"/>
    <col min="4616" max="4864" width="9" style="83"/>
    <col min="4865" max="4865" width="3.125" style="83" customWidth="1"/>
    <col min="4866" max="4866" width="18" style="83" customWidth="1"/>
    <col min="4867" max="4870" width="13.625" style="83" customWidth="1"/>
    <col min="4871" max="4871" width="19.125" style="83" customWidth="1"/>
    <col min="4872" max="5120" width="9" style="83"/>
    <col min="5121" max="5121" width="3.125" style="83" customWidth="1"/>
    <col min="5122" max="5122" width="18" style="83" customWidth="1"/>
    <col min="5123" max="5126" width="13.625" style="83" customWidth="1"/>
    <col min="5127" max="5127" width="19.125" style="83" customWidth="1"/>
    <col min="5128" max="5376" width="9" style="83"/>
    <col min="5377" max="5377" width="3.125" style="83" customWidth="1"/>
    <col min="5378" max="5378" width="18" style="83" customWidth="1"/>
    <col min="5379" max="5382" width="13.625" style="83" customWidth="1"/>
    <col min="5383" max="5383" width="19.125" style="83" customWidth="1"/>
    <col min="5384" max="5632" width="9" style="83"/>
    <col min="5633" max="5633" width="3.125" style="83" customWidth="1"/>
    <col min="5634" max="5634" width="18" style="83" customWidth="1"/>
    <col min="5635" max="5638" width="13.625" style="83" customWidth="1"/>
    <col min="5639" max="5639" width="19.125" style="83" customWidth="1"/>
    <col min="5640" max="5888" width="9" style="83"/>
    <col min="5889" max="5889" width="3.125" style="83" customWidth="1"/>
    <col min="5890" max="5890" width="18" style="83" customWidth="1"/>
    <col min="5891" max="5894" width="13.625" style="83" customWidth="1"/>
    <col min="5895" max="5895" width="19.125" style="83" customWidth="1"/>
    <col min="5896" max="6144" width="9" style="83"/>
    <col min="6145" max="6145" width="3.125" style="83" customWidth="1"/>
    <col min="6146" max="6146" width="18" style="83" customWidth="1"/>
    <col min="6147" max="6150" width="13.625" style="83" customWidth="1"/>
    <col min="6151" max="6151" width="19.125" style="83" customWidth="1"/>
    <col min="6152" max="6400" width="9" style="83"/>
    <col min="6401" max="6401" width="3.125" style="83" customWidth="1"/>
    <col min="6402" max="6402" width="18" style="83" customWidth="1"/>
    <col min="6403" max="6406" width="13.625" style="83" customWidth="1"/>
    <col min="6407" max="6407" width="19.125" style="83" customWidth="1"/>
    <col min="6408" max="6656" width="9" style="83"/>
    <col min="6657" max="6657" width="3.125" style="83" customWidth="1"/>
    <col min="6658" max="6658" width="18" style="83" customWidth="1"/>
    <col min="6659" max="6662" width="13.625" style="83" customWidth="1"/>
    <col min="6663" max="6663" width="19.125" style="83" customWidth="1"/>
    <col min="6664" max="6912" width="9" style="83"/>
    <col min="6913" max="6913" width="3.125" style="83" customWidth="1"/>
    <col min="6914" max="6914" width="18" style="83" customWidth="1"/>
    <col min="6915" max="6918" width="13.625" style="83" customWidth="1"/>
    <col min="6919" max="6919" width="19.125" style="83" customWidth="1"/>
    <col min="6920" max="7168" width="9" style="83"/>
    <col min="7169" max="7169" width="3.125" style="83" customWidth="1"/>
    <col min="7170" max="7170" width="18" style="83" customWidth="1"/>
    <col min="7171" max="7174" width="13.625" style="83" customWidth="1"/>
    <col min="7175" max="7175" width="19.125" style="83" customWidth="1"/>
    <col min="7176" max="7424" width="9" style="83"/>
    <col min="7425" max="7425" width="3.125" style="83" customWidth="1"/>
    <col min="7426" max="7426" width="18" style="83" customWidth="1"/>
    <col min="7427" max="7430" width="13.625" style="83" customWidth="1"/>
    <col min="7431" max="7431" width="19.125" style="83" customWidth="1"/>
    <col min="7432" max="7680" width="9" style="83"/>
    <col min="7681" max="7681" width="3.125" style="83" customWidth="1"/>
    <col min="7682" max="7682" width="18" style="83" customWidth="1"/>
    <col min="7683" max="7686" width="13.625" style="83" customWidth="1"/>
    <col min="7687" max="7687" width="19.125" style="83" customWidth="1"/>
    <col min="7688" max="7936" width="9" style="83"/>
    <col min="7937" max="7937" width="3.125" style="83" customWidth="1"/>
    <col min="7938" max="7938" width="18" style="83" customWidth="1"/>
    <col min="7939" max="7942" width="13.625" style="83" customWidth="1"/>
    <col min="7943" max="7943" width="19.125" style="83" customWidth="1"/>
    <col min="7944" max="8192" width="9" style="83"/>
    <col min="8193" max="8193" width="3.125" style="83" customWidth="1"/>
    <col min="8194" max="8194" width="18" style="83" customWidth="1"/>
    <col min="8195" max="8198" width="13.625" style="83" customWidth="1"/>
    <col min="8199" max="8199" width="19.125" style="83" customWidth="1"/>
    <col min="8200" max="8448" width="9" style="83"/>
    <col min="8449" max="8449" width="3.125" style="83" customWidth="1"/>
    <col min="8450" max="8450" width="18" style="83" customWidth="1"/>
    <col min="8451" max="8454" width="13.625" style="83" customWidth="1"/>
    <col min="8455" max="8455" width="19.125" style="83" customWidth="1"/>
    <col min="8456" max="8704" width="9" style="83"/>
    <col min="8705" max="8705" width="3.125" style="83" customWidth="1"/>
    <col min="8706" max="8706" width="18" style="83" customWidth="1"/>
    <col min="8707" max="8710" width="13.625" style="83" customWidth="1"/>
    <col min="8711" max="8711" width="19.125" style="83" customWidth="1"/>
    <col min="8712" max="8960" width="9" style="83"/>
    <col min="8961" max="8961" width="3.125" style="83" customWidth="1"/>
    <col min="8962" max="8962" width="18" style="83" customWidth="1"/>
    <col min="8963" max="8966" width="13.625" style="83" customWidth="1"/>
    <col min="8967" max="8967" width="19.125" style="83" customWidth="1"/>
    <col min="8968" max="9216" width="9" style="83"/>
    <col min="9217" max="9217" width="3.125" style="83" customWidth="1"/>
    <col min="9218" max="9218" width="18" style="83" customWidth="1"/>
    <col min="9219" max="9222" width="13.625" style="83" customWidth="1"/>
    <col min="9223" max="9223" width="19.125" style="83" customWidth="1"/>
    <col min="9224" max="9472" width="9" style="83"/>
    <col min="9473" max="9473" width="3.125" style="83" customWidth="1"/>
    <col min="9474" max="9474" width="18" style="83" customWidth="1"/>
    <col min="9475" max="9478" width="13.625" style="83" customWidth="1"/>
    <col min="9479" max="9479" width="19.125" style="83" customWidth="1"/>
    <col min="9480" max="9728" width="9" style="83"/>
    <col min="9729" max="9729" width="3.125" style="83" customWidth="1"/>
    <col min="9730" max="9730" width="18" style="83" customWidth="1"/>
    <col min="9731" max="9734" width="13.625" style="83" customWidth="1"/>
    <col min="9735" max="9735" width="19.125" style="83" customWidth="1"/>
    <col min="9736" max="9984" width="9" style="83"/>
    <col min="9985" max="9985" width="3.125" style="83" customWidth="1"/>
    <col min="9986" max="9986" width="18" style="83" customWidth="1"/>
    <col min="9987" max="9990" width="13.625" style="83" customWidth="1"/>
    <col min="9991" max="9991" width="19.125" style="83" customWidth="1"/>
    <col min="9992" max="10240" width="9" style="83"/>
    <col min="10241" max="10241" width="3.125" style="83" customWidth="1"/>
    <col min="10242" max="10242" width="18" style="83" customWidth="1"/>
    <col min="10243" max="10246" width="13.625" style="83" customWidth="1"/>
    <col min="10247" max="10247" width="19.125" style="83" customWidth="1"/>
    <col min="10248" max="10496" width="9" style="83"/>
    <col min="10497" max="10497" width="3.125" style="83" customWidth="1"/>
    <col min="10498" max="10498" width="18" style="83" customWidth="1"/>
    <col min="10499" max="10502" width="13.625" style="83" customWidth="1"/>
    <col min="10503" max="10503" width="19.125" style="83" customWidth="1"/>
    <col min="10504" max="10752" width="9" style="83"/>
    <col min="10753" max="10753" width="3.125" style="83" customWidth="1"/>
    <col min="10754" max="10754" width="18" style="83" customWidth="1"/>
    <col min="10755" max="10758" width="13.625" style="83" customWidth="1"/>
    <col min="10759" max="10759" width="19.125" style="83" customWidth="1"/>
    <col min="10760" max="11008" width="9" style="83"/>
    <col min="11009" max="11009" width="3.125" style="83" customWidth="1"/>
    <col min="11010" max="11010" width="18" style="83" customWidth="1"/>
    <col min="11011" max="11014" width="13.625" style="83" customWidth="1"/>
    <col min="11015" max="11015" width="19.125" style="83" customWidth="1"/>
    <col min="11016" max="11264" width="9" style="83"/>
    <col min="11265" max="11265" width="3.125" style="83" customWidth="1"/>
    <col min="11266" max="11266" width="18" style="83" customWidth="1"/>
    <col min="11267" max="11270" width="13.625" style="83" customWidth="1"/>
    <col min="11271" max="11271" width="19.125" style="83" customWidth="1"/>
    <col min="11272" max="11520" width="9" style="83"/>
    <col min="11521" max="11521" width="3.125" style="83" customWidth="1"/>
    <col min="11522" max="11522" width="18" style="83" customWidth="1"/>
    <col min="11523" max="11526" width="13.625" style="83" customWidth="1"/>
    <col min="11527" max="11527" width="19.125" style="83" customWidth="1"/>
    <col min="11528" max="11776" width="9" style="83"/>
    <col min="11777" max="11777" width="3.125" style="83" customWidth="1"/>
    <col min="11778" max="11778" width="18" style="83" customWidth="1"/>
    <col min="11779" max="11782" width="13.625" style="83" customWidth="1"/>
    <col min="11783" max="11783" width="19.125" style="83" customWidth="1"/>
    <col min="11784" max="12032" width="9" style="83"/>
    <col min="12033" max="12033" width="3.125" style="83" customWidth="1"/>
    <col min="12034" max="12034" width="18" style="83" customWidth="1"/>
    <col min="12035" max="12038" width="13.625" style="83" customWidth="1"/>
    <col min="12039" max="12039" width="19.125" style="83" customWidth="1"/>
    <col min="12040" max="12288" width="9" style="83"/>
    <col min="12289" max="12289" width="3.125" style="83" customWidth="1"/>
    <col min="12290" max="12290" width="18" style="83" customWidth="1"/>
    <col min="12291" max="12294" width="13.625" style="83" customWidth="1"/>
    <col min="12295" max="12295" width="19.125" style="83" customWidth="1"/>
    <col min="12296" max="12544" width="9" style="83"/>
    <col min="12545" max="12545" width="3.125" style="83" customWidth="1"/>
    <col min="12546" max="12546" width="18" style="83" customWidth="1"/>
    <col min="12547" max="12550" width="13.625" style="83" customWidth="1"/>
    <col min="12551" max="12551" width="19.125" style="83" customWidth="1"/>
    <col min="12552" max="12800" width="9" style="83"/>
    <col min="12801" max="12801" width="3.125" style="83" customWidth="1"/>
    <col min="12802" max="12802" width="18" style="83" customWidth="1"/>
    <col min="12803" max="12806" width="13.625" style="83" customWidth="1"/>
    <col min="12807" max="12807" width="19.125" style="83" customWidth="1"/>
    <col min="12808" max="13056" width="9" style="83"/>
    <col min="13057" max="13057" width="3.125" style="83" customWidth="1"/>
    <col min="13058" max="13058" width="18" style="83" customWidth="1"/>
    <col min="13059" max="13062" width="13.625" style="83" customWidth="1"/>
    <col min="13063" max="13063" width="19.125" style="83" customWidth="1"/>
    <col min="13064" max="13312" width="9" style="83"/>
    <col min="13313" max="13313" width="3.125" style="83" customWidth="1"/>
    <col min="13314" max="13314" width="18" style="83" customWidth="1"/>
    <col min="13315" max="13318" width="13.625" style="83" customWidth="1"/>
    <col min="13319" max="13319" width="19.125" style="83" customWidth="1"/>
    <col min="13320" max="13568" width="9" style="83"/>
    <col min="13569" max="13569" width="3.125" style="83" customWidth="1"/>
    <col min="13570" max="13570" width="18" style="83" customWidth="1"/>
    <col min="13571" max="13574" width="13.625" style="83" customWidth="1"/>
    <col min="13575" max="13575" width="19.125" style="83" customWidth="1"/>
    <col min="13576" max="13824" width="9" style="83"/>
    <col min="13825" max="13825" width="3.125" style="83" customWidth="1"/>
    <col min="13826" max="13826" width="18" style="83" customWidth="1"/>
    <col min="13827" max="13830" width="13.625" style="83" customWidth="1"/>
    <col min="13831" max="13831" width="19.125" style="83" customWidth="1"/>
    <col min="13832" max="14080" width="9" style="83"/>
    <col min="14081" max="14081" width="3.125" style="83" customWidth="1"/>
    <col min="14082" max="14082" width="18" style="83" customWidth="1"/>
    <col min="14083" max="14086" width="13.625" style="83" customWidth="1"/>
    <col min="14087" max="14087" width="19.125" style="83" customWidth="1"/>
    <col min="14088" max="14336" width="9" style="83"/>
    <col min="14337" max="14337" width="3.125" style="83" customWidth="1"/>
    <col min="14338" max="14338" width="18" style="83" customWidth="1"/>
    <col min="14339" max="14342" width="13.625" style="83" customWidth="1"/>
    <col min="14343" max="14343" width="19.125" style="83" customWidth="1"/>
    <col min="14344" max="14592" width="9" style="83"/>
    <col min="14593" max="14593" width="3.125" style="83" customWidth="1"/>
    <col min="14594" max="14594" width="18" style="83" customWidth="1"/>
    <col min="14595" max="14598" width="13.625" style="83" customWidth="1"/>
    <col min="14599" max="14599" width="19.125" style="83" customWidth="1"/>
    <col min="14600" max="14848" width="9" style="83"/>
    <col min="14849" max="14849" width="3.125" style="83" customWidth="1"/>
    <col min="14850" max="14850" width="18" style="83" customWidth="1"/>
    <col min="14851" max="14854" width="13.625" style="83" customWidth="1"/>
    <col min="14855" max="14855" width="19.125" style="83" customWidth="1"/>
    <col min="14856" max="15104" width="9" style="83"/>
    <col min="15105" max="15105" width="3.125" style="83" customWidth="1"/>
    <col min="15106" max="15106" width="18" style="83" customWidth="1"/>
    <col min="15107" max="15110" width="13.625" style="83" customWidth="1"/>
    <col min="15111" max="15111" width="19.125" style="83" customWidth="1"/>
    <col min="15112" max="15360" width="9" style="83"/>
    <col min="15361" max="15361" width="3.125" style="83" customWidth="1"/>
    <col min="15362" max="15362" width="18" style="83" customWidth="1"/>
    <col min="15363" max="15366" width="13.625" style="83" customWidth="1"/>
    <col min="15367" max="15367" width="19.125" style="83" customWidth="1"/>
    <col min="15368" max="15616" width="9" style="83"/>
    <col min="15617" max="15617" width="3.125" style="83" customWidth="1"/>
    <col min="15618" max="15618" width="18" style="83" customWidth="1"/>
    <col min="15619" max="15622" width="13.625" style="83" customWidth="1"/>
    <col min="15623" max="15623" width="19.125" style="83" customWidth="1"/>
    <col min="15624" max="15872" width="9" style="83"/>
    <col min="15873" max="15873" width="3.125" style="83" customWidth="1"/>
    <col min="15874" max="15874" width="18" style="83" customWidth="1"/>
    <col min="15875" max="15878" width="13.625" style="83" customWidth="1"/>
    <col min="15879" max="15879" width="19.125" style="83" customWidth="1"/>
    <col min="15880" max="16128" width="9" style="83"/>
    <col min="16129" max="16129" width="3.125" style="83" customWidth="1"/>
    <col min="16130" max="16130" width="18" style="83" customWidth="1"/>
    <col min="16131" max="16134" width="13.625" style="83" customWidth="1"/>
    <col min="16135" max="16135" width="19.125" style="83" customWidth="1"/>
    <col min="16136" max="16384" width="9" style="83"/>
  </cols>
  <sheetData>
    <row r="1" spans="1:7" ht="17.25">
      <c r="A1" s="80" t="s">
        <v>175</v>
      </c>
      <c r="B1" s="81"/>
    </row>
    <row r="2" spans="1:7" ht="19.5" customHeight="1">
      <c r="A2" s="363" t="str">
        <f>"令和"&amp;かがみ!A7&amp;"年度積立金収支決算書"</f>
        <v>令和7年度積立金収支決算書</v>
      </c>
      <c r="B2" s="363"/>
      <c r="C2" s="363"/>
      <c r="D2" s="363"/>
      <c r="E2" s="363"/>
      <c r="F2" s="363"/>
      <c r="G2" s="363"/>
    </row>
    <row r="3" spans="1:7" ht="19.5" customHeight="1">
      <c r="A3" s="84" t="s">
        <v>67</v>
      </c>
      <c r="G3" s="86" t="s">
        <v>113</v>
      </c>
    </row>
    <row r="4" spans="1:7" ht="13.5">
      <c r="A4" s="349" t="s">
        <v>114</v>
      </c>
      <c r="B4" s="358"/>
      <c r="C4" s="353" t="s">
        <v>115</v>
      </c>
      <c r="D4" s="353" t="s">
        <v>70</v>
      </c>
      <c r="E4" s="342" t="s">
        <v>116</v>
      </c>
      <c r="F4" s="343"/>
      <c r="G4" s="353" t="s">
        <v>117</v>
      </c>
    </row>
    <row r="5" spans="1:7" ht="13.5">
      <c r="A5" s="364"/>
      <c r="B5" s="365"/>
      <c r="C5" s="354"/>
      <c r="D5" s="354"/>
      <c r="E5" s="87" t="s">
        <v>118</v>
      </c>
      <c r="F5" s="87" t="s">
        <v>119</v>
      </c>
      <c r="G5" s="354"/>
    </row>
    <row r="6" spans="1:7" ht="27" customHeight="1">
      <c r="A6" s="355" t="s">
        <v>135</v>
      </c>
      <c r="B6" s="356"/>
      <c r="C6" s="117">
        <v>400000</v>
      </c>
      <c r="D6" s="117">
        <v>400000</v>
      </c>
      <c r="E6" s="133">
        <f>IF(D6-C6&gt;0,D6-C6,0)</f>
        <v>0</v>
      </c>
      <c r="F6" s="133">
        <f>IF(C6-D6&gt;0,C6-D6,0)</f>
        <v>0</v>
      </c>
      <c r="G6" s="207"/>
    </row>
    <row r="7" spans="1:7" ht="27" customHeight="1" thickBot="1">
      <c r="A7" s="357" t="s">
        <v>121</v>
      </c>
      <c r="B7" s="358"/>
      <c r="C7" s="118"/>
      <c r="D7" s="118"/>
      <c r="E7" s="131">
        <f>IF(D7-C7&gt;0,D7-C7,0)</f>
        <v>0</v>
      </c>
      <c r="F7" s="131">
        <f>IF(C7-D7&gt;0,C7-D7,0)</f>
        <v>0</v>
      </c>
      <c r="G7" s="208"/>
    </row>
    <row r="8" spans="1:7" ht="24" customHeight="1" thickTop="1">
      <c r="A8" s="351" t="s">
        <v>122</v>
      </c>
      <c r="B8" s="359"/>
      <c r="C8" s="136">
        <f>SUM(C6:C7)</f>
        <v>400000</v>
      </c>
      <c r="D8" s="136">
        <f>SUM(D6:D7)</f>
        <v>400000</v>
      </c>
      <c r="E8" s="126">
        <f>IF(E6+E7&gt;F6+F7,(E6+E7)-(F6+F7),0)</f>
        <v>0</v>
      </c>
      <c r="F8" s="126">
        <f>IF(F6+F7&gt;E6+E7,(F6+F7)-(E6+E7),0)</f>
        <v>0</v>
      </c>
      <c r="G8" s="90"/>
    </row>
    <row r="9" spans="1:7" ht="13.5">
      <c r="A9" s="91"/>
    </row>
    <row r="10" spans="1:7" ht="19.5" customHeight="1">
      <c r="A10" s="84" t="s">
        <v>76</v>
      </c>
      <c r="G10" s="86" t="s">
        <v>113</v>
      </c>
    </row>
    <row r="11" spans="1:7" ht="13.5" customHeight="1">
      <c r="A11" s="349" t="s">
        <v>114</v>
      </c>
      <c r="B11" s="360"/>
      <c r="C11" s="353" t="s">
        <v>115</v>
      </c>
      <c r="D11" s="353" t="s">
        <v>70</v>
      </c>
      <c r="E11" s="342" t="s">
        <v>116</v>
      </c>
      <c r="F11" s="343"/>
      <c r="G11" s="344" t="s">
        <v>123</v>
      </c>
    </row>
    <row r="12" spans="1:7" ht="13.5">
      <c r="A12" s="361"/>
      <c r="B12" s="362"/>
      <c r="C12" s="354"/>
      <c r="D12" s="354"/>
      <c r="E12" s="87" t="s">
        <v>118</v>
      </c>
      <c r="F12" s="87" t="s">
        <v>119</v>
      </c>
      <c r="G12" s="345"/>
    </row>
    <row r="13" spans="1:7" ht="75" customHeight="1">
      <c r="A13" s="346" t="s">
        <v>124</v>
      </c>
      <c r="B13" s="92" t="s">
        <v>125</v>
      </c>
      <c r="C13" s="119"/>
      <c r="D13" s="119"/>
      <c r="E13" s="127">
        <f>IF(D13&gt;C13,D13-C13,0)</f>
        <v>0</v>
      </c>
      <c r="F13" s="127">
        <f>IF(C13&gt;D13,C13-D13,0)</f>
        <v>0</v>
      </c>
      <c r="G13" s="122"/>
    </row>
    <row r="14" spans="1:7" ht="75" customHeight="1">
      <c r="A14" s="347"/>
      <c r="B14" s="93" t="s">
        <v>126</v>
      </c>
      <c r="C14" s="120"/>
      <c r="D14" s="120"/>
      <c r="E14" s="128">
        <f t="shared" ref="E14:E18" si="0">IF(D14&gt;C14,D14-C14,0)</f>
        <v>0</v>
      </c>
      <c r="F14" s="128">
        <f t="shared" ref="F14:F18" si="1">IF(C14&gt;D14,C14-D14,0)</f>
        <v>0</v>
      </c>
      <c r="G14" s="123"/>
    </row>
    <row r="15" spans="1:7" ht="75" customHeight="1">
      <c r="A15" s="347"/>
      <c r="B15" s="93" t="s">
        <v>127</v>
      </c>
      <c r="C15" s="120"/>
      <c r="D15" s="120"/>
      <c r="E15" s="128"/>
      <c r="F15" s="128"/>
      <c r="G15" s="123"/>
    </row>
    <row r="16" spans="1:7" ht="75" customHeight="1">
      <c r="A16" s="347"/>
      <c r="B16" s="94" t="s">
        <v>128</v>
      </c>
      <c r="C16" s="120"/>
      <c r="D16" s="120"/>
      <c r="E16" s="128"/>
      <c r="F16" s="128"/>
      <c r="G16" s="123"/>
    </row>
    <row r="17" spans="1:7" ht="75" customHeight="1">
      <c r="A17" s="347"/>
      <c r="B17" s="94" t="s">
        <v>129</v>
      </c>
      <c r="C17" s="120"/>
      <c r="D17" s="120"/>
      <c r="E17" s="128"/>
      <c r="F17" s="128"/>
      <c r="G17" s="123"/>
    </row>
    <row r="18" spans="1:7" ht="75" customHeight="1">
      <c r="A18" s="347"/>
      <c r="B18" s="95" t="s">
        <v>12</v>
      </c>
      <c r="C18" s="121"/>
      <c r="D18" s="121"/>
      <c r="E18" s="129">
        <f t="shared" si="0"/>
        <v>0</v>
      </c>
      <c r="F18" s="129">
        <f t="shared" si="1"/>
        <v>0</v>
      </c>
      <c r="G18" s="124"/>
    </row>
    <row r="19" spans="1:7" ht="24" customHeight="1">
      <c r="A19" s="348"/>
      <c r="B19" s="96" t="s">
        <v>130</v>
      </c>
      <c r="C19" s="137">
        <f>SUM(C13:C18)</f>
        <v>0</v>
      </c>
      <c r="D19" s="138">
        <f>SUM(D13:D18)</f>
        <v>0</v>
      </c>
      <c r="E19" s="130">
        <f>IF(SUM(E13:E18)&gt;SUM(F13:F18),SUM(E13:E18)-SUM(F13:F18),0)</f>
        <v>0</v>
      </c>
      <c r="F19" s="130">
        <f>IF(SUM(F13:F18)&gt;SUM(E13:E18),SUM(F13:F18)-SUM(E13:E18),0)</f>
        <v>0</v>
      </c>
      <c r="G19" s="125"/>
    </row>
    <row r="20" spans="1:7" ht="24" customHeight="1" thickBot="1">
      <c r="A20" s="349" t="s">
        <v>77</v>
      </c>
      <c r="B20" s="350"/>
      <c r="C20" s="139"/>
      <c r="D20" s="140"/>
      <c r="E20" s="131">
        <f t="shared" ref="E20" si="2">IF(D20&gt;C20,D20-C20,0)</f>
        <v>0</v>
      </c>
      <c r="F20" s="131">
        <f t="shared" ref="F20" si="3">IF(C20&gt;D20,C20-D20,0)</f>
        <v>0</v>
      </c>
      <c r="G20" s="98"/>
    </row>
    <row r="21" spans="1:7" ht="51" customHeight="1" thickTop="1">
      <c r="A21" s="372" t="s">
        <v>131</v>
      </c>
      <c r="B21" s="373"/>
      <c r="C21" s="141">
        <f>C19+C20</f>
        <v>0</v>
      </c>
      <c r="D21" s="141">
        <f>D19+D20</f>
        <v>0</v>
      </c>
      <c r="E21" s="132">
        <f>IF(E19+E20&gt;F19+F20,(E19+E20)-(F19+F20),0)</f>
        <v>0</v>
      </c>
      <c r="F21" s="132">
        <f>IF(F19+F20&gt;E19+E20,(F19+F20)-(E19+E20),0)</f>
        <v>0</v>
      </c>
      <c r="G21" s="99"/>
    </row>
    <row r="22" spans="1:7" ht="24" customHeight="1">
      <c r="A22" s="355" t="s">
        <v>221</v>
      </c>
      <c r="B22" s="366"/>
      <c r="C22" s="366"/>
      <c r="D22" s="367"/>
      <c r="E22" s="368">
        <f>D8-D21</f>
        <v>400000</v>
      </c>
      <c r="F22" s="369"/>
      <c r="G22" s="370"/>
    </row>
    <row r="23" spans="1:7" ht="19.5" customHeight="1">
      <c r="A23" s="371"/>
      <c r="B23" s="371"/>
      <c r="C23" s="371"/>
      <c r="D23" s="371"/>
      <c r="E23" s="371"/>
      <c r="F23" s="371"/>
      <c r="G23" s="371"/>
    </row>
  </sheetData>
  <mergeCells count="20">
    <mergeCell ref="A2:G2"/>
    <mergeCell ref="A4:B5"/>
    <mergeCell ref="C4:C5"/>
    <mergeCell ref="D4:D5"/>
    <mergeCell ref="E4:F4"/>
    <mergeCell ref="G4:G5"/>
    <mergeCell ref="A6:B6"/>
    <mergeCell ref="A7:B7"/>
    <mergeCell ref="A8:B8"/>
    <mergeCell ref="A11:B12"/>
    <mergeCell ref="C11:C12"/>
    <mergeCell ref="A22:D22"/>
    <mergeCell ref="E22:G22"/>
    <mergeCell ref="A23:G23"/>
    <mergeCell ref="E11:F11"/>
    <mergeCell ref="G11:G12"/>
    <mergeCell ref="A13:A19"/>
    <mergeCell ref="A20:B20"/>
    <mergeCell ref="A21:B21"/>
    <mergeCell ref="D11:D12"/>
  </mergeCells>
  <phoneticPr fontId="2"/>
  <pageMargins left="0.7" right="0.7" top="0.75" bottom="0.75" header="0.3" footer="0.3"/>
  <pageSetup paperSize="9"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6BD8-8483-4CBE-A0D7-CFDFABA7B632}">
  <sheetPr>
    <pageSetUpPr fitToPage="1"/>
  </sheetPr>
  <dimension ref="B1:N44"/>
  <sheetViews>
    <sheetView showGridLines="0" view="pageBreakPreview" topLeftCell="A7" zoomScaleSheetLayoutView="100" workbookViewId="0">
      <selection activeCell="C9" sqref="C9:D9"/>
    </sheetView>
  </sheetViews>
  <sheetFormatPr defaultColWidth="9" defaultRowHeight="20.100000000000001" customHeight="1"/>
  <cols>
    <col min="1" max="1" width="1.75" style="181" customWidth="1"/>
    <col min="2" max="2" width="17.5" style="181" customWidth="1"/>
    <col min="3" max="3" width="5" style="181" customWidth="1"/>
    <col min="4" max="4" width="12.5" style="181" customWidth="1"/>
    <col min="5" max="5" width="10" style="181" customWidth="1"/>
    <col min="6" max="6" width="12.625" style="181" customWidth="1"/>
    <col min="7" max="8" width="10" style="181" customWidth="1"/>
    <col min="9" max="9" width="12.5" style="181" customWidth="1"/>
    <col min="10" max="10" width="1.625" style="181" customWidth="1"/>
    <col min="11" max="16384" width="9" style="181"/>
  </cols>
  <sheetData>
    <row r="1" spans="2:14" ht="21.95" customHeight="1">
      <c r="H1" s="182" t="s">
        <v>176</v>
      </c>
      <c r="I1" s="183">
        <v>1</v>
      </c>
    </row>
    <row r="2" spans="2:14" ht="21.95" customHeight="1">
      <c r="H2" s="184"/>
      <c r="I2" s="185"/>
    </row>
    <row r="3" spans="2:14" ht="21.95" customHeight="1">
      <c r="B3" s="374" t="s">
        <v>222</v>
      </c>
      <c r="C3" s="374"/>
      <c r="D3" s="374"/>
      <c r="E3" s="374"/>
      <c r="F3" s="374"/>
      <c r="G3" s="374"/>
      <c r="H3" s="374"/>
      <c r="I3" s="374"/>
      <c r="J3" s="186"/>
      <c r="K3" s="186"/>
      <c r="L3" s="186"/>
      <c r="M3" s="186"/>
      <c r="N3" s="186"/>
    </row>
    <row r="4" spans="2:14" ht="21.95" customHeight="1">
      <c r="B4" s="187"/>
      <c r="C4" s="187"/>
      <c r="D4" s="187"/>
      <c r="E4" s="187"/>
      <c r="F4" s="187"/>
      <c r="G4" s="187"/>
      <c r="H4" s="184"/>
      <c r="I4" s="185"/>
      <c r="J4" s="186"/>
      <c r="K4" s="186"/>
      <c r="L4" s="186"/>
      <c r="M4" s="186"/>
      <c r="N4" s="186"/>
    </row>
    <row r="5" spans="2:14" ht="14.25">
      <c r="F5" s="192" t="s">
        <v>188</v>
      </c>
      <c r="G5" s="379" t="str">
        <f>かがみ!K5&amp;" 集落協定"</f>
        <v>日南A 集落協定</v>
      </c>
      <c r="H5" s="379"/>
      <c r="I5" s="379"/>
    </row>
    <row r="6" spans="2:14" ht="21.95" customHeight="1"/>
    <row r="7" spans="2:14" ht="13.5">
      <c r="B7" s="375" t="s">
        <v>177</v>
      </c>
      <c r="C7" s="375"/>
      <c r="D7" s="375"/>
      <c r="E7" s="375"/>
      <c r="F7" s="375"/>
      <c r="G7" s="375"/>
      <c r="H7" s="375"/>
      <c r="I7" s="375"/>
    </row>
    <row r="8" spans="2:14" ht="27" customHeight="1">
      <c r="B8" s="193" t="s">
        <v>190</v>
      </c>
      <c r="C8" s="376">
        <v>45844</v>
      </c>
      <c r="D8" s="377"/>
      <c r="E8" s="377"/>
      <c r="F8" s="377"/>
      <c r="G8" s="378"/>
      <c r="H8" s="193" t="s">
        <v>178</v>
      </c>
      <c r="I8" s="193" t="s">
        <v>71</v>
      </c>
    </row>
    <row r="9" spans="2:14" ht="45" customHeight="1">
      <c r="B9" s="193" t="s">
        <v>191</v>
      </c>
      <c r="C9" s="380">
        <v>0.375</v>
      </c>
      <c r="D9" s="381"/>
      <c r="E9" s="194" t="s">
        <v>179</v>
      </c>
      <c r="F9" s="381">
        <v>0.625</v>
      </c>
      <c r="G9" s="381"/>
      <c r="H9" s="195">
        <f>IFERROR((F9-C9)*24,"　　時間")</f>
        <v>6</v>
      </c>
      <c r="I9" s="196"/>
    </row>
    <row r="10" spans="2:14" ht="18" customHeight="1"/>
    <row r="11" spans="2:14" ht="13.5">
      <c r="B11" s="188" t="s">
        <v>180</v>
      </c>
      <c r="C11" s="188"/>
    </row>
    <row r="12" spans="2:14" ht="21.95" customHeight="1">
      <c r="B12" s="384" t="s">
        <v>181</v>
      </c>
      <c r="C12" s="385"/>
      <c r="D12" s="385"/>
      <c r="E12" s="385"/>
      <c r="F12" s="385"/>
      <c r="G12" s="385"/>
      <c r="H12" s="385"/>
      <c r="I12" s="386"/>
    </row>
    <row r="13" spans="2:14" ht="21.95" customHeight="1">
      <c r="B13" s="387"/>
      <c r="C13" s="388"/>
      <c r="D13" s="388"/>
      <c r="E13" s="388"/>
      <c r="F13" s="388"/>
      <c r="G13" s="388"/>
      <c r="H13" s="388"/>
      <c r="I13" s="389"/>
    </row>
    <row r="14" spans="2:14" ht="21.95" customHeight="1">
      <c r="B14" s="387"/>
      <c r="C14" s="388"/>
      <c r="D14" s="388"/>
      <c r="E14" s="388"/>
      <c r="F14" s="388"/>
      <c r="G14" s="388"/>
      <c r="H14" s="388"/>
      <c r="I14" s="389"/>
    </row>
    <row r="15" spans="2:14" ht="21.95" customHeight="1">
      <c r="B15" s="387"/>
      <c r="C15" s="388"/>
      <c r="D15" s="388"/>
      <c r="E15" s="388"/>
      <c r="F15" s="388"/>
      <c r="G15" s="388"/>
      <c r="H15" s="388"/>
      <c r="I15" s="389"/>
    </row>
    <row r="16" spans="2:14" ht="22.5" customHeight="1">
      <c r="B16" s="390"/>
      <c r="C16" s="391"/>
      <c r="D16" s="391"/>
      <c r="E16" s="391"/>
      <c r="F16" s="391"/>
      <c r="G16" s="391"/>
      <c r="H16" s="391"/>
      <c r="I16" s="392"/>
    </row>
    <row r="17" spans="2:9" ht="18" customHeight="1">
      <c r="D17" s="189"/>
      <c r="E17" s="190"/>
      <c r="F17" s="190"/>
      <c r="G17" s="190"/>
      <c r="H17" s="190"/>
      <c r="I17" s="190"/>
    </row>
    <row r="18" spans="2:9" ht="13.5">
      <c r="B18" s="188" t="s">
        <v>182</v>
      </c>
    </row>
    <row r="19" spans="2:9" ht="21.95" customHeight="1">
      <c r="B19" s="412" t="s">
        <v>189</v>
      </c>
      <c r="C19" s="393"/>
      <c r="D19" s="393" t="s">
        <v>189</v>
      </c>
      <c r="E19" s="393"/>
      <c r="F19" s="393" t="s">
        <v>189</v>
      </c>
      <c r="G19" s="393"/>
      <c r="H19" s="393" t="s">
        <v>189</v>
      </c>
      <c r="I19" s="394"/>
    </row>
    <row r="20" spans="2:9" ht="21.95" customHeight="1">
      <c r="B20" s="415" t="s">
        <v>183</v>
      </c>
      <c r="C20" s="416"/>
      <c r="D20" s="410"/>
      <c r="E20" s="410"/>
      <c r="F20" s="395"/>
      <c r="G20" s="395"/>
      <c r="H20" s="395"/>
      <c r="I20" s="396"/>
    </row>
    <row r="21" spans="2:9" ht="21.95" customHeight="1">
      <c r="B21" s="417" t="s">
        <v>184</v>
      </c>
      <c r="C21" s="418"/>
      <c r="D21" s="411"/>
      <c r="E21" s="411"/>
      <c r="F21" s="382"/>
      <c r="G21" s="382"/>
      <c r="H21" s="382"/>
      <c r="I21" s="383"/>
    </row>
    <row r="22" spans="2:9" ht="21.95" customHeight="1">
      <c r="B22" s="417" t="s">
        <v>185</v>
      </c>
      <c r="C22" s="418"/>
      <c r="D22" s="411"/>
      <c r="E22" s="411"/>
      <c r="F22" s="382"/>
      <c r="G22" s="382"/>
      <c r="H22" s="382"/>
      <c r="I22" s="383"/>
    </row>
    <row r="23" spans="2:9" ht="21.95" customHeight="1">
      <c r="B23" s="417" t="s">
        <v>186</v>
      </c>
      <c r="C23" s="418"/>
      <c r="D23" s="411"/>
      <c r="E23" s="411"/>
      <c r="F23" s="382"/>
      <c r="G23" s="382"/>
      <c r="H23" s="382"/>
      <c r="I23" s="383"/>
    </row>
    <row r="24" spans="2:9" ht="21.95" customHeight="1">
      <c r="B24" s="399"/>
      <c r="C24" s="382"/>
      <c r="D24" s="382"/>
      <c r="E24" s="382"/>
      <c r="F24" s="397"/>
      <c r="G24" s="397"/>
      <c r="H24" s="397"/>
      <c r="I24" s="398"/>
    </row>
    <row r="25" spans="2:9" ht="21.95" customHeight="1">
      <c r="B25" s="409"/>
      <c r="C25" s="397"/>
      <c r="D25" s="397"/>
      <c r="E25" s="398"/>
      <c r="F25" s="412" t="s">
        <v>169</v>
      </c>
      <c r="G25" s="393"/>
      <c r="H25" s="413">
        <f>COUNTA(B20:E25)+COUNTA(F20:I24)</f>
        <v>4</v>
      </c>
      <c r="I25" s="414"/>
    </row>
    <row r="26" spans="2:9" ht="18" customHeight="1">
      <c r="B26" s="191"/>
      <c r="C26" s="191"/>
      <c r="D26" s="191"/>
      <c r="E26" s="191"/>
      <c r="F26" s="191"/>
      <c r="G26" s="191"/>
      <c r="H26" s="191"/>
      <c r="I26" s="191"/>
    </row>
    <row r="27" spans="2:9" ht="21.95" customHeight="1" thickBot="1">
      <c r="B27" s="188" t="s">
        <v>187</v>
      </c>
      <c r="C27" s="188"/>
    </row>
    <row r="28" spans="2:9" ht="18" customHeight="1">
      <c r="B28" s="400"/>
      <c r="C28" s="401"/>
      <c r="D28" s="401"/>
      <c r="E28" s="401"/>
      <c r="F28" s="401"/>
      <c r="G28" s="401"/>
      <c r="H28" s="401"/>
      <c r="I28" s="402"/>
    </row>
    <row r="29" spans="2:9" ht="18" customHeight="1">
      <c r="B29" s="403"/>
      <c r="C29" s="404"/>
      <c r="D29" s="404"/>
      <c r="E29" s="404"/>
      <c r="F29" s="404"/>
      <c r="G29" s="404"/>
      <c r="H29" s="404"/>
      <c r="I29" s="405"/>
    </row>
    <row r="30" spans="2:9" ht="18" customHeight="1">
      <c r="B30" s="403"/>
      <c r="C30" s="404"/>
      <c r="D30" s="404"/>
      <c r="E30" s="404"/>
      <c r="F30" s="404"/>
      <c r="G30" s="404"/>
      <c r="H30" s="404"/>
      <c r="I30" s="405"/>
    </row>
    <row r="31" spans="2:9" ht="18" customHeight="1">
      <c r="B31" s="403"/>
      <c r="C31" s="404"/>
      <c r="D31" s="404"/>
      <c r="E31" s="404"/>
      <c r="F31" s="404"/>
      <c r="G31" s="404"/>
      <c r="H31" s="404"/>
      <c r="I31" s="405"/>
    </row>
    <row r="32" spans="2:9" ht="18" customHeight="1">
      <c r="B32" s="403"/>
      <c r="C32" s="404"/>
      <c r="D32" s="404"/>
      <c r="E32" s="404"/>
      <c r="F32" s="404"/>
      <c r="G32" s="404"/>
      <c r="H32" s="404"/>
      <c r="I32" s="405"/>
    </row>
    <row r="33" spans="2:9" ht="18" customHeight="1">
      <c r="B33" s="403"/>
      <c r="C33" s="404"/>
      <c r="D33" s="404"/>
      <c r="E33" s="404"/>
      <c r="F33" s="404"/>
      <c r="G33" s="404"/>
      <c r="H33" s="404"/>
      <c r="I33" s="405"/>
    </row>
    <row r="34" spans="2:9" ht="18" customHeight="1">
      <c r="B34" s="403"/>
      <c r="C34" s="404"/>
      <c r="D34" s="404"/>
      <c r="E34" s="404"/>
      <c r="F34" s="404"/>
      <c r="G34" s="404"/>
      <c r="H34" s="404"/>
      <c r="I34" s="405"/>
    </row>
    <row r="35" spans="2:9" ht="18" customHeight="1">
      <c r="B35" s="403"/>
      <c r="C35" s="404"/>
      <c r="D35" s="404"/>
      <c r="E35" s="404"/>
      <c r="F35" s="404"/>
      <c r="G35" s="404"/>
      <c r="H35" s="404"/>
      <c r="I35" s="405"/>
    </row>
    <row r="36" spans="2:9" ht="18" customHeight="1">
      <c r="B36" s="403"/>
      <c r="C36" s="404"/>
      <c r="D36" s="404"/>
      <c r="E36" s="404"/>
      <c r="F36" s="404"/>
      <c r="G36" s="404"/>
      <c r="H36" s="404"/>
      <c r="I36" s="405"/>
    </row>
    <row r="37" spans="2:9" ht="18" customHeight="1">
      <c r="B37" s="403"/>
      <c r="C37" s="404"/>
      <c r="D37" s="404"/>
      <c r="E37" s="404"/>
      <c r="F37" s="404"/>
      <c r="G37" s="404"/>
      <c r="H37" s="404"/>
      <c r="I37" s="405"/>
    </row>
    <row r="38" spans="2:9" ht="18" customHeight="1">
      <c r="B38" s="403"/>
      <c r="C38" s="404"/>
      <c r="D38" s="404"/>
      <c r="E38" s="404"/>
      <c r="F38" s="404"/>
      <c r="G38" s="404"/>
      <c r="H38" s="404"/>
      <c r="I38" s="405"/>
    </row>
    <row r="39" spans="2:9" ht="18" customHeight="1">
      <c r="B39" s="403"/>
      <c r="C39" s="404"/>
      <c r="D39" s="404"/>
      <c r="E39" s="404"/>
      <c r="F39" s="404"/>
      <c r="G39" s="404"/>
      <c r="H39" s="404"/>
      <c r="I39" s="405"/>
    </row>
    <row r="40" spans="2:9" ht="18" customHeight="1">
      <c r="B40" s="403"/>
      <c r="C40" s="404"/>
      <c r="D40" s="404"/>
      <c r="E40" s="404"/>
      <c r="F40" s="404"/>
      <c r="G40" s="404"/>
      <c r="H40" s="404"/>
      <c r="I40" s="405"/>
    </row>
    <row r="41" spans="2:9" ht="18" customHeight="1">
      <c r="B41" s="403"/>
      <c r="C41" s="404"/>
      <c r="D41" s="404"/>
      <c r="E41" s="404"/>
      <c r="F41" s="404"/>
      <c r="G41" s="404"/>
      <c r="H41" s="404"/>
      <c r="I41" s="405"/>
    </row>
    <row r="42" spans="2:9" ht="18" customHeight="1">
      <c r="B42" s="403"/>
      <c r="C42" s="404"/>
      <c r="D42" s="404"/>
      <c r="E42" s="404"/>
      <c r="F42" s="404"/>
      <c r="G42" s="404"/>
      <c r="H42" s="404"/>
      <c r="I42" s="405"/>
    </row>
    <row r="43" spans="2:9" ht="18" customHeight="1">
      <c r="B43" s="403"/>
      <c r="C43" s="404"/>
      <c r="D43" s="404"/>
      <c r="E43" s="404"/>
      <c r="F43" s="404"/>
      <c r="G43" s="404"/>
      <c r="H43" s="404"/>
      <c r="I43" s="405"/>
    </row>
    <row r="44" spans="2:9" ht="18" customHeight="1" thickBot="1">
      <c r="B44" s="406"/>
      <c r="C44" s="407"/>
      <c r="D44" s="407"/>
      <c r="E44" s="407"/>
      <c r="F44" s="407"/>
      <c r="G44" s="407"/>
      <c r="H44" s="407"/>
      <c r="I44" s="408"/>
    </row>
  </sheetData>
  <mergeCells count="36">
    <mergeCell ref="B28:I44"/>
    <mergeCell ref="B25:C25"/>
    <mergeCell ref="D19:E19"/>
    <mergeCell ref="D20:E20"/>
    <mergeCell ref="D21:E21"/>
    <mergeCell ref="D22:E22"/>
    <mergeCell ref="D23:E23"/>
    <mergeCell ref="D24:E24"/>
    <mergeCell ref="D25:E25"/>
    <mergeCell ref="F25:G25"/>
    <mergeCell ref="H25:I25"/>
    <mergeCell ref="B19:C19"/>
    <mergeCell ref="B20:C20"/>
    <mergeCell ref="B21:C21"/>
    <mergeCell ref="B22:C22"/>
    <mergeCell ref="B23:C23"/>
    <mergeCell ref="F23:G23"/>
    <mergeCell ref="H23:I23"/>
    <mergeCell ref="F24:G24"/>
    <mergeCell ref="H24:I24"/>
    <mergeCell ref="B24:C24"/>
    <mergeCell ref="F21:G21"/>
    <mergeCell ref="H21:I21"/>
    <mergeCell ref="F22:G22"/>
    <mergeCell ref="H22:I22"/>
    <mergeCell ref="B12:I16"/>
    <mergeCell ref="F19:G19"/>
    <mergeCell ref="H19:I19"/>
    <mergeCell ref="F20:G20"/>
    <mergeCell ref="H20:I20"/>
    <mergeCell ref="B3:I3"/>
    <mergeCell ref="B7:I7"/>
    <mergeCell ref="C8:G8"/>
    <mergeCell ref="G5:I5"/>
    <mergeCell ref="C9:D9"/>
    <mergeCell ref="F9:G9"/>
  </mergeCells>
  <phoneticPr fontId="2"/>
  <pageMargins left="0.7" right="0.7" top="0.75" bottom="0.75" header="0.3" footer="0.3"/>
  <pageSetup paperSize="9" scale="92"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かがみ</vt:lpstr>
      <vt:lpstr>別紙1_事業報告書</vt:lpstr>
      <vt:lpstr>別紙2_決算書 </vt:lpstr>
      <vt:lpstr>別紙2-1_共同取組内訳</vt:lpstr>
      <vt:lpstr>別紙3_繰越金決算書</vt:lpstr>
      <vt:lpstr>別紙4_積立金決算書</vt:lpstr>
      <vt:lpstr>様式例_作業日誌</vt:lpstr>
      <vt:lpstr>かがみ!Print_Area</vt:lpstr>
      <vt:lpstr>別紙1_事業報告書!Print_Area</vt:lpstr>
      <vt:lpstr>'別紙2-1_共同取組内訳'!Print_Area</vt:lpstr>
      <vt:lpstr>別紙3_繰越金決算書!Print_Area</vt:lpstr>
      <vt:lpstr>別紙4_積立金決算書!Print_Area</vt:lpstr>
      <vt:lpstr>様式例_作業日誌!Print_Area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naoki hosokawa</dc:creator>
  <cp:keywords/>
  <dc:description/>
  <cp:lastModifiedBy>塚田 尚矢</cp:lastModifiedBy>
  <cp:revision>1</cp:revision>
  <cp:lastPrinted>2026-03-02T06:59:06Z</cp:lastPrinted>
  <dcterms:created xsi:type="dcterms:W3CDTF">2000-10-19T04:20:43Z</dcterms:created>
  <dcterms:modified xsi:type="dcterms:W3CDTF">2026-03-02T07:05:23Z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